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e\SOUPIS PRACÍ - SPŠ Třebíč - víceúčelové hřiště a sportoviště\"/>
    </mc:Choice>
  </mc:AlternateContent>
  <xr:revisionPtr revIDLastSave="0" documentId="13_ncr:1_{49EBA611-E536-4703-812A-0ECF7D68D501}" xr6:coauthVersionLast="36" xr6:coauthVersionMax="36" xr10:uidLastSave="{00000000-0000-0000-0000-000000000000}"/>
  <bookViews>
    <workbookView xWindow="0" yWindow="0" windowWidth="28800" windowHeight="14025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Pol'!$A$1:$U$334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" i="12" l="1"/>
  <c r="F15" i="12"/>
  <c r="U9" i="12"/>
  <c r="U8" i="12" s="1"/>
  <c r="U15" i="12"/>
  <c r="U20" i="12"/>
  <c r="U22" i="12"/>
  <c r="U25" i="12"/>
  <c r="U28" i="12"/>
  <c r="U31" i="12"/>
  <c r="U34" i="12"/>
  <c r="U37" i="12"/>
  <c r="U42" i="12"/>
  <c r="U45" i="12"/>
  <c r="U48" i="12"/>
  <c r="U51" i="12"/>
  <c r="U53" i="12"/>
  <c r="U55" i="12"/>
  <c r="U57" i="12"/>
  <c r="U60" i="12"/>
  <c r="U63" i="12"/>
  <c r="U67" i="12"/>
  <c r="U62" i="12" s="1"/>
  <c r="U69" i="12"/>
  <c r="U71" i="12"/>
  <c r="U74" i="12"/>
  <c r="U76" i="12"/>
  <c r="U79" i="12"/>
  <c r="U86" i="12"/>
  <c r="U89" i="12"/>
  <c r="U96" i="12"/>
  <c r="U99" i="12"/>
  <c r="U102" i="12"/>
  <c r="U105" i="12"/>
  <c r="U107" i="12"/>
  <c r="U109" i="12"/>
  <c r="U114" i="12"/>
  <c r="U117" i="12"/>
  <c r="U116" i="12" s="1"/>
  <c r="U119" i="12"/>
  <c r="U121" i="12"/>
  <c r="U123" i="12"/>
  <c r="U125" i="12"/>
  <c r="U127" i="12"/>
  <c r="U129" i="12"/>
  <c r="U131" i="12"/>
  <c r="U133" i="12"/>
  <c r="U135" i="12"/>
  <c r="U137" i="12"/>
  <c r="U140" i="12"/>
  <c r="U145" i="12"/>
  <c r="U139" i="12" s="1"/>
  <c r="U148" i="12"/>
  <c r="U153" i="12"/>
  <c r="U157" i="12"/>
  <c r="U161" i="12"/>
  <c r="U164" i="12"/>
  <c r="U167" i="12"/>
  <c r="U170" i="12"/>
  <c r="U174" i="12"/>
  <c r="U176" i="12"/>
  <c r="U178" i="12"/>
  <c r="U180" i="12"/>
  <c r="U182" i="12"/>
  <c r="U184" i="12"/>
  <c r="U186" i="12"/>
  <c r="U189" i="12"/>
  <c r="U173" i="12" s="1"/>
  <c r="U191" i="12"/>
  <c r="U193" i="12"/>
  <c r="U195" i="12"/>
  <c r="U197" i="12"/>
  <c r="U199" i="12"/>
  <c r="U203" i="12"/>
  <c r="U207" i="12"/>
  <c r="U202" i="12" s="1"/>
  <c r="U210" i="12"/>
  <c r="U212" i="12"/>
  <c r="U214" i="12"/>
  <c r="U218" i="12"/>
  <c r="U223" i="12"/>
  <c r="U222" i="12" s="1"/>
  <c r="U226" i="12"/>
  <c r="U229" i="12"/>
  <c r="U233" i="12"/>
  <c r="U236" i="12"/>
  <c r="U232" i="12" s="1"/>
  <c r="U238" i="12"/>
  <c r="U240" i="12"/>
  <c r="U242" i="12"/>
  <c r="U244" i="12"/>
  <c r="U247" i="12"/>
  <c r="U249" i="12"/>
  <c r="U251" i="12"/>
  <c r="U254" i="12"/>
  <c r="U257" i="12"/>
  <c r="U259" i="12"/>
  <c r="U253" i="12" s="1"/>
  <c r="U261" i="12"/>
  <c r="U265" i="12"/>
  <c r="U269" i="12"/>
  <c r="U272" i="12"/>
  <c r="U275" i="12"/>
  <c r="U277" i="12"/>
  <c r="U279" i="12"/>
  <c r="U282" i="12"/>
  <c r="U285" i="12"/>
  <c r="U281" i="12" s="1"/>
  <c r="U287" i="12"/>
  <c r="U289" i="12"/>
  <c r="U292" i="12"/>
  <c r="U295" i="12"/>
  <c r="U297" i="12"/>
  <c r="U294" i="12" s="1"/>
  <c r="U299" i="12"/>
  <c r="U301" i="12"/>
  <c r="U303" i="12"/>
  <c r="U305" i="12"/>
  <c r="U307" i="12"/>
  <c r="U310" i="12"/>
  <c r="U312" i="12"/>
  <c r="U314" i="12"/>
  <c r="U316" i="12"/>
  <c r="U318" i="12"/>
  <c r="U322" i="12"/>
  <c r="U321" i="12" s="1"/>
  <c r="AC324" i="12" l="1"/>
  <c r="F39" i="1" s="1"/>
  <c r="BA319" i="12"/>
  <c r="BA308" i="12"/>
  <c r="BA290" i="12"/>
  <c r="BA283" i="12"/>
  <c r="BA266" i="12"/>
  <c r="BA262" i="12"/>
  <c r="BA245" i="12"/>
  <c r="BA237" i="12"/>
  <c r="BA234" i="12"/>
  <c r="BA227" i="12"/>
  <c r="BA224" i="12"/>
  <c r="BA208" i="12"/>
  <c r="BA187" i="12"/>
  <c r="BA146" i="12"/>
  <c r="BA97" i="12"/>
  <c r="BA90" i="12"/>
  <c r="BA87" i="12"/>
  <c r="BA72" i="12"/>
  <c r="BA65" i="12"/>
  <c r="BA64" i="12"/>
  <c r="BA58" i="12"/>
  <c r="G9" i="12"/>
  <c r="I9" i="12"/>
  <c r="K9" i="12"/>
  <c r="O9" i="12"/>
  <c r="Q9" i="12"/>
  <c r="G15" i="12"/>
  <c r="M15" i="12" s="1"/>
  <c r="I15" i="12"/>
  <c r="K15" i="12"/>
  <c r="O15" i="12"/>
  <c r="Q15" i="12"/>
  <c r="F20" i="12"/>
  <c r="G20" i="12" s="1"/>
  <c r="M20" i="12" s="1"/>
  <c r="I20" i="12"/>
  <c r="K20" i="12"/>
  <c r="O20" i="12"/>
  <c r="Q20" i="12"/>
  <c r="F22" i="12"/>
  <c r="G22" i="12" s="1"/>
  <c r="M22" i="12" s="1"/>
  <c r="I22" i="12"/>
  <c r="K22" i="12"/>
  <c r="O22" i="12"/>
  <c r="Q22" i="12"/>
  <c r="F25" i="12"/>
  <c r="G25" i="12" s="1"/>
  <c r="M25" i="12" s="1"/>
  <c r="I25" i="12"/>
  <c r="K25" i="12"/>
  <c r="O25" i="12"/>
  <c r="Q25" i="12"/>
  <c r="F28" i="12"/>
  <c r="G28" i="12" s="1"/>
  <c r="M28" i="12" s="1"/>
  <c r="I28" i="12"/>
  <c r="K28" i="12"/>
  <c r="O28" i="12"/>
  <c r="Q28" i="12"/>
  <c r="F31" i="12"/>
  <c r="G31" i="12" s="1"/>
  <c r="M31" i="12" s="1"/>
  <c r="I31" i="12"/>
  <c r="K31" i="12"/>
  <c r="O31" i="12"/>
  <c r="Q31" i="12"/>
  <c r="F34" i="12"/>
  <c r="G34" i="12" s="1"/>
  <c r="M34" i="12" s="1"/>
  <c r="I34" i="12"/>
  <c r="K34" i="12"/>
  <c r="O34" i="12"/>
  <c r="Q34" i="12"/>
  <c r="F37" i="12"/>
  <c r="G37" i="12" s="1"/>
  <c r="M37" i="12" s="1"/>
  <c r="I37" i="12"/>
  <c r="K37" i="12"/>
  <c r="O37" i="12"/>
  <c r="Q37" i="12"/>
  <c r="F42" i="12"/>
  <c r="G42" i="12" s="1"/>
  <c r="M42" i="12" s="1"/>
  <c r="I42" i="12"/>
  <c r="K42" i="12"/>
  <c r="O42" i="12"/>
  <c r="Q42" i="12"/>
  <c r="F45" i="12"/>
  <c r="G45" i="12" s="1"/>
  <c r="M45" i="12" s="1"/>
  <c r="I45" i="12"/>
  <c r="K45" i="12"/>
  <c r="O45" i="12"/>
  <c r="Q45" i="12"/>
  <c r="F48" i="12"/>
  <c r="G48" i="12" s="1"/>
  <c r="M48" i="12" s="1"/>
  <c r="I48" i="12"/>
  <c r="K48" i="12"/>
  <c r="O48" i="12"/>
  <c r="Q48" i="12"/>
  <c r="F51" i="12"/>
  <c r="G51" i="12" s="1"/>
  <c r="M51" i="12" s="1"/>
  <c r="I51" i="12"/>
  <c r="K51" i="12"/>
  <c r="O51" i="12"/>
  <c r="Q51" i="12"/>
  <c r="F53" i="12"/>
  <c r="G53" i="12" s="1"/>
  <c r="M53" i="12" s="1"/>
  <c r="I53" i="12"/>
  <c r="K53" i="12"/>
  <c r="O53" i="12"/>
  <c r="Q53" i="12"/>
  <c r="F55" i="12"/>
  <c r="G55" i="12" s="1"/>
  <c r="M55" i="12" s="1"/>
  <c r="I55" i="12"/>
  <c r="K55" i="12"/>
  <c r="O55" i="12"/>
  <c r="Q55" i="12"/>
  <c r="F57" i="12"/>
  <c r="G57" i="12" s="1"/>
  <c r="M57" i="12" s="1"/>
  <c r="I57" i="12"/>
  <c r="K57" i="12"/>
  <c r="O57" i="12"/>
  <c r="Q57" i="12"/>
  <c r="F60" i="12"/>
  <c r="G60" i="12" s="1"/>
  <c r="M60" i="12" s="1"/>
  <c r="I60" i="12"/>
  <c r="K60" i="12"/>
  <c r="O60" i="12"/>
  <c r="Q60" i="12"/>
  <c r="F63" i="12"/>
  <c r="G63" i="12" s="1"/>
  <c r="I63" i="12"/>
  <c r="K63" i="12"/>
  <c r="O63" i="12"/>
  <c r="Q63" i="12"/>
  <c r="F67" i="12"/>
  <c r="G67" i="12" s="1"/>
  <c r="M67" i="12" s="1"/>
  <c r="I67" i="12"/>
  <c r="K67" i="12"/>
  <c r="O67" i="12"/>
  <c r="Q67" i="12"/>
  <c r="F69" i="12"/>
  <c r="G69" i="12" s="1"/>
  <c r="M69" i="12" s="1"/>
  <c r="I69" i="12"/>
  <c r="K69" i="12"/>
  <c r="O69" i="12"/>
  <c r="Q69" i="12"/>
  <c r="F71" i="12"/>
  <c r="G71" i="12" s="1"/>
  <c r="M71" i="12" s="1"/>
  <c r="I71" i="12"/>
  <c r="K71" i="12"/>
  <c r="O71" i="12"/>
  <c r="Q71" i="12"/>
  <c r="F74" i="12"/>
  <c r="G74" i="12" s="1"/>
  <c r="M74" i="12" s="1"/>
  <c r="I74" i="12"/>
  <c r="K74" i="12"/>
  <c r="O74" i="12"/>
  <c r="Q74" i="12"/>
  <c r="F76" i="12"/>
  <c r="G76" i="12" s="1"/>
  <c r="M76" i="12" s="1"/>
  <c r="I76" i="12"/>
  <c r="K76" i="12"/>
  <c r="O76" i="12"/>
  <c r="Q76" i="12"/>
  <c r="F79" i="12"/>
  <c r="G79" i="12" s="1"/>
  <c r="M79" i="12" s="1"/>
  <c r="I79" i="12"/>
  <c r="K79" i="12"/>
  <c r="O79" i="12"/>
  <c r="Q79" i="12"/>
  <c r="F86" i="12"/>
  <c r="G86" i="12" s="1"/>
  <c r="M86" i="12" s="1"/>
  <c r="I86" i="12"/>
  <c r="K86" i="12"/>
  <c r="O86" i="12"/>
  <c r="Q86" i="12"/>
  <c r="F89" i="12"/>
  <c r="G89" i="12" s="1"/>
  <c r="M89" i="12" s="1"/>
  <c r="I89" i="12"/>
  <c r="K89" i="12"/>
  <c r="O89" i="12"/>
  <c r="Q89" i="12"/>
  <c r="F96" i="12"/>
  <c r="G96" i="12" s="1"/>
  <c r="M96" i="12" s="1"/>
  <c r="I96" i="12"/>
  <c r="K96" i="12"/>
  <c r="O96" i="12"/>
  <c r="Q96" i="12"/>
  <c r="F99" i="12"/>
  <c r="G99" i="12" s="1"/>
  <c r="M99" i="12" s="1"/>
  <c r="I99" i="12"/>
  <c r="K99" i="12"/>
  <c r="O99" i="12"/>
  <c r="Q99" i="12"/>
  <c r="F102" i="12"/>
  <c r="G102" i="12" s="1"/>
  <c r="M102" i="12" s="1"/>
  <c r="I102" i="12"/>
  <c r="K102" i="12"/>
  <c r="O102" i="12"/>
  <c r="Q102" i="12"/>
  <c r="F105" i="12"/>
  <c r="G105" i="12" s="1"/>
  <c r="M105" i="12" s="1"/>
  <c r="I105" i="12"/>
  <c r="K105" i="12"/>
  <c r="O105" i="12"/>
  <c r="Q105" i="12"/>
  <c r="F107" i="12"/>
  <c r="G107" i="12" s="1"/>
  <c r="M107" i="12" s="1"/>
  <c r="I107" i="12"/>
  <c r="K107" i="12"/>
  <c r="O107" i="12"/>
  <c r="Q107" i="12"/>
  <c r="F109" i="12"/>
  <c r="G109" i="12" s="1"/>
  <c r="M109" i="12" s="1"/>
  <c r="I109" i="12"/>
  <c r="K109" i="12"/>
  <c r="O109" i="12"/>
  <c r="Q109" i="12"/>
  <c r="F114" i="12"/>
  <c r="G114" i="12" s="1"/>
  <c r="M114" i="12" s="1"/>
  <c r="I114" i="12"/>
  <c r="K114" i="12"/>
  <c r="O114" i="12"/>
  <c r="Q114" i="12"/>
  <c r="F117" i="12"/>
  <c r="G117" i="12" s="1"/>
  <c r="I117" i="12"/>
  <c r="K117" i="12"/>
  <c r="O117" i="12"/>
  <c r="Q117" i="12"/>
  <c r="F119" i="12"/>
  <c r="G119" i="12" s="1"/>
  <c r="M119" i="12" s="1"/>
  <c r="I119" i="12"/>
  <c r="K119" i="12"/>
  <c r="O119" i="12"/>
  <c r="Q119" i="12"/>
  <c r="F121" i="12"/>
  <c r="G121" i="12" s="1"/>
  <c r="M121" i="12" s="1"/>
  <c r="I121" i="12"/>
  <c r="K121" i="12"/>
  <c r="O121" i="12"/>
  <c r="Q121" i="12"/>
  <c r="F123" i="12"/>
  <c r="G123" i="12" s="1"/>
  <c r="M123" i="12" s="1"/>
  <c r="I123" i="12"/>
  <c r="K123" i="12"/>
  <c r="O123" i="12"/>
  <c r="Q123" i="12"/>
  <c r="F125" i="12"/>
  <c r="G125" i="12" s="1"/>
  <c r="M125" i="12" s="1"/>
  <c r="I125" i="12"/>
  <c r="K125" i="12"/>
  <c r="O125" i="12"/>
  <c r="Q125" i="12"/>
  <c r="F127" i="12"/>
  <c r="G127" i="12" s="1"/>
  <c r="M127" i="12" s="1"/>
  <c r="I127" i="12"/>
  <c r="K127" i="12"/>
  <c r="O127" i="12"/>
  <c r="Q127" i="12"/>
  <c r="F129" i="12"/>
  <c r="G129" i="12" s="1"/>
  <c r="M129" i="12" s="1"/>
  <c r="I129" i="12"/>
  <c r="K129" i="12"/>
  <c r="O129" i="12"/>
  <c r="Q129" i="12"/>
  <c r="F131" i="12"/>
  <c r="G131" i="12" s="1"/>
  <c r="M131" i="12" s="1"/>
  <c r="I131" i="12"/>
  <c r="K131" i="12"/>
  <c r="O131" i="12"/>
  <c r="Q131" i="12"/>
  <c r="F133" i="12"/>
  <c r="G133" i="12" s="1"/>
  <c r="M133" i="12" s="1"/>
  <c r="I133" i="12"/>
  <c r="K133" i="12"/>
  <c r="O133" i="12"/>
  <c r="Q133" i="12"/>
  <c r="F135" i="12"/>
  <c r="G135" i="12" s="1"/>
  <c r="M135" i="12" s="1"/>
  <c r="I135" i="12"/>
  <c r="K135" i="12"/>
  <c r="O135" i="12"/>
  <c r="Q135" i="12"/>
  <c r="F137" i="12"/>
  <c r="G137" i="12" s="1"/>
  <c r="M137" i="12" s="1"/>
  <c r="I137" i="12"/>
  <c r="K137" i="12"/>
  <c r="O137" i="12"/>
  <c r="Q137" i="12"/>
  <c r="F140" i="12"/>
  <c r="G140" i="12" s="1"/>
  <c r="I140" i="12"/>
  <c r="K140" i="12"/>
  <c r="O140" i="12"/>
  <c r="Q140" i="12"/>
  <c r="F145" i="12"/>
  <c r="G145" i="12" s="1"/>
  <c r="M145" i="12" s="1"/>
  <c r="I145" i="12"/>
  <c r="K145" i="12"/>
  <c r="O145" i="12"/>
  <c r="Q145" i="12"/>
  <c r="F148" i="12"/>
  <c r="G148" i="12" s="1"/>
  <c r="M148" i="12" s="1"/>
  <c r="I148" i="12"/>
  <c r="K148" i="12"/>
  <c r="O148" i="12"/>
  <c r="Q148" i="12"/>
  <c r="F153" i="12"/>
  <c r="G153" i="12" s="1"/>
  <c r="M153" i="12" s="1"/>
  <c r="I153" i="12"/>
  <c r="K153" i="12"/>
  <c r="O153" i="12"/>
  <c r="Q153" i="12"/>
  <c r="F157" i="12"/>
  <c r="G157" i="12" s="1"/>
  <c r="M157" i="12" s="1"/>
  <c r="I157" i="12"/>
  <c r="K157" i="12"/>
  <c r="O157" i="12"/>
  <c r="Q157" i="12"/>
  <c r="F161" i="12"/>
  <c r="G161" i="12" s="1"/>
  <c r="M161" i="12" s="1"/>
  <c r="I161" i="12"/>
  <c r="K161" i="12"/>
  <c r="O161" i="12"/>
  <c r="Q161" i="12"/>
  <c r="F164" i="12"/>
  <c r="G164" i="12" s="1"/>
  <c r="M164" i="12" s="1"/>
  <c r="I164" i="12"/>
  <c r="K164" i="12"/>
  <c r="O164" i="12"/>
  <c r="Q164" i="12"/>
  <c r="F167" i="12"/>
  <c r="G167" i="12" s="1"/>
  <c r="M167" i="12" s="1"/>
  <c r="I167" i="12"/>
  <c r="K167" i="12"/>
  <c r="O167" i="12"/>
  <c r="Q167" i="12"/>
  <c r="F170" i="12"/>
  <c r="G170" i="12" s="1"/>
  <c r="M170" i="12" s="1"/>
  <c r="I170" i="12"/>
  <c r="K170" i="12"/>
  <c r="O170" i="12"/>
  <c r="Q170" i="12"/>
  <c r="F174" i="12"/>
  <c r="G174" i="12" s="1"/>
  <c r="I174" i="12"/>
  <c r="K174" i="12"/>
  <c r="O174" i="12"/>
  <c r="Q174" i="12"/>
  <c r="F176" i="12"/>
  <c r="G176" i="12" s="1"/>
  <c r="M176" i="12" s="1"/>
  <c r="I176" i="12"/>
  <c r="K176" i="12"/>
  <c r="O176" i="12"/>
  <c r="Q176" i="12"/>
  <c r="F178" i="12"/>
  <c r="G178" i="12" s="1"/>
  <c r="M178" i="12" s="1"/>
  <c r="I178" i="12"/>
  <c r="K178" i="12"/>
  <c r="O178" i="12"/>
  <c r="Q178" i="12"/>
  <c r="F180" i="12"/>
  <c r="G180" i="12" s="1"/>
  <c r="M180" i="12" s="1"/>
  <c r="I180" i="12"/>
  <c r="K180" i="12"/>
  <c r="O180" i="12"/>
  <c r="Q180" i="12"/>
  <c r="F182" i="12"/>
  <c r="G182" i="12" s="1"/>
  <c r="M182" i="12" s="1"/>
  <c r="I182" i="12"/>
  <c r="K182" i="12"/>
  <c r="O182" i="12"/>
  <c r="Q182" i="12"/>
  <c r="F184" i="12"/>
  <c r="G184" i="12"/>
  <c r="M184" i="12" s="1"/>
  <c r="I184" i="12"/>
  <c r="K184" i="12"/>
  <c r="O184" i="12"/>
  <c r="Q184" i="12"/>
  <c r="F186" i="12"/>
  <c r="G186" i="12" s="1"/>
  <c r="M186" i="12" s="1"/>
  <c r="I186" i="12"/>
  <c r="K186" i="12"/>
  <c r="O186" i="12"/>
  <c r="Q186" i="12"/>
  <c r="F189" i="12"/>
  <c r="G189" i="12"/>
  <c r="M189" i="12" s="1"/>
  <c r="I189" i="12"/>
  <c r="K189" i="12"/>
  <c r="O189" i="12"/>
  <c r="Q189" i="12"/>
  <c r="F191" i="12"/>
  <c r="G191" i="12" s="1"/>
  <c r="M191" i="12" s="1"/>
  <c r="I191" i="12"/>
  <c r="K191" i="12"/>
  <c r="O191" i="12"/>
  <c r="Q191" i="12"/>
  <c r="F193" i="12"/>
  <c r="G193" i="12" s="1"/>
  <c r="M193" i="12" s="1"/>
  <c r="I193" i="12"/>
  <c r="K193" i="12"/>
  <c r="O193" i="12"/>
  <c r="Q193" i="12"/>
  <c r="F195" i="12"/>
  <c r="G195" i="12" s="1"/>
  <c r="M195" i="12" s="1"/>
  <c r="I195" i="12"/>
  <c r="K195" i="12"/>
  <c r="O195" i="12"/>
  <c r="Q195" i="12"/>
  <c r="F197" i="12"/>
  <c r="G197" i="12" s="1"/>
  <c r="M197" i="12" s="1"/>
  <c r="I197" i="12"/>
  <c r="K197" i="12"/>
  <c r="O197" i="12"/>
  <c r="Q197" i="12"/>
  <c r="F199" i="12"/>
  <c r="G199" i="12" s="1"/>
  <c r="M199" i="12" s="1"/>
  <c r="I199" i="12"/>
  <c r="K199" i="12"/>
  <c r="O199" i="12"/>
  <c r="Q199" i="12"/>
  <c r="F203" i="12"/>
  <c r="G203" i="12" s="1"/>
  <c r="I203" i="12"/>
  <c r="K203" i="12"/>
  <c r="O203" i="12"/>
  <c r="Q203" i="12"/>
  <c r="F207" i="12"/>
  <c r="G207" i="12" s="1"/>
  <c r="M207" i="12" s="1"/>
  <c r="I207" i="12"/>
  <c r="K207" i="12"/>
  <c r="O207" i="12"/>
  <c r="Q207" i="12"/>
  <c r="F210" i="12"/>
  <c r="G210" i="12" s="1"/>
  <c r="M210" i="12" s="1"/>
  <c r="I210" i="12"/>
  <c r="K210" i="12"/>
  <c r="O210" i="12"/>
  <c r="Q210" i="12"/>
  <c r="F212" i="12"/>
  <c r="G212" i="12" s="1"/>
  <c r="M212" i="12" s="1"/>
  <c r="I212" i="12"/>
  <c r="K212" i="12"/>
  <c r="O212" i="12"/>
  <c r="Q212" i="12"/>
  <c r="F214" i="12"/>
  <c r="G214" i="12" s="1"/>
  <c r="M214" i="12" s="1"/>
  <c r="I214" i="12"/>
  <c r="K214" i="12"/>
  <c r="O214" i="12"/>
  <c r="Q214" i="12"/>
  <c r="F218" i="12"/>
  <c r="G218" i="12" s="1"/>
  <c r="M218" i="12" s="1"/>
  <c r="I218" i="12"/>
  <c r="K218" i="12"/>
  <c r="O218" i="12"/>
  <c r="Q218" i="12"/>
  <c r="F223" i="12"/>
  <c r="G223" i="12" s="1"/>
  <c r="I223" i="12"/>
  <c r="K223" i="12"/>
  <c r="O223" i="12"/>
  <c r="Q223" i="12"/>
  <c r="F226" i="12"/>
  <c r="G226" i="12" s="1"/>
  <c r="M226" i="12" s="1"/>
  <c r="I226" i="12"/>
  <c r="K226" i="12"/>
  <c r="O226" i="12"/>
  <c r="Q226" i="12"/>
  <c r="F229" i="12"/>
  <c r="G229" i="12" s="1"/>
  <c r="M229" i="12" s="1"/>
  <c r="I229" i="12"/>
  <c r="K229" i="12"/>
  <c r="O229" i="12"/>
  <c r="Q229" i="12"/>
  <c r="F233" i="12"/>
  <c r="G233" i="12"/>
  <c r="I233" i="12"/>
  <c r="K233" i="12"/>
  <c r="M233" i="12"/>
  <c r="O233" i="12"/>
  <c r="Q233" i="12"/>
  <c r="F236" i="12"/>
  <c r="G236" i="12"/>
  <c r="I236" i="12"/>
  <c r="K236" i="12"/>
  <c r="M236" i="12"/>
  <c r="O236" i="12"/>
  <c r="Q236" i="12"/>
  <c r="F238" i="12"/>
  <c r="G238" i="12" s="1"/>
  <c r="M238" i="12" s="1"/>
  <c r="I238" i="12"/>
  <c r="K238" i="12"/>
  <c r="O238" i="12"/>
  <c r="Q238" i="12"/>
  <c r="F240" i="12"/>
  <c r="G240" i="12"/>
  <c r="M240" i="12" s="1"/>
  <c r="I240" i="12"/>
  <c r="K240" i="12"/>
  <c r="O240" i="12"/>
  <c r="Q240" i="12"/>
  <c r="F242" i="12"/>
  <c r="G242" i="12" s="1"/>
  <c r="M242" i="12" s="1"/>
  <c r="I242" i="12"/>
  <c r="K242" i="12"/>
  <c r="O242" i="12"/>
  <c r="Q242" i="12"/>
  <c r="F244" i="12"/>
  <c r="G244" i="12" s="1"/>
  <c r="M244" i="12" s="1"/>
  <c r="I244" i="12"/>
  <c r="K244" i="12"/>
  <c r="O244" i="12"/>
  <c r="Q244" i="12"/>
  <c r="F247" i="12"/>
  <c r="G247" i="12" s="1"/>
  <c r="M247" i="12" s="1"/>
  <c r="I247" i="12"/>
  <c r="K247" i="12"/>
  <c r="O247" i="12"/>
  <c r="Q247" i="12"/>
  <c r="F249" i="12"/>
  <c r="G249" i="12" s="1"/>
  <c r="M249" i="12" s="1"/>
  <c r="I249" i="12"/>
  <c r="K249" i="12"/>
  <c r="O249" i="12"/>
  <c r="Q249" i="12"/>
  <c r="F251" i="12"/>
  <c r="G251" i="12"/>
  <c r="I251" i="12"/>
  <c r="K251" i="12"/>
  <c r="M251" i="12"/>
  <c r="O251" i="12"/>
  <c r="Q251" i="12"/>
  <c r="F254" i="12"/>
  <c r="G254" i="12" s="1"/>
  <c r="I254" i="12"/>
  <c r="K254" i="12"/>
  <c r="O254" i="12"/>
  <c r="Q254" i="12"/>
  <c r="F257" i="12"/>
  <c r="G257" i="12" s="1"/>
  <c r="M257" i="12" s="1"/>
  <c r="I257" i="12"/>
  <c r="K257" i="12"/>
  <c r="O257" i="12"/>
  <c r="Q257" i="12"/>
  <c r="F259" i="12"/>
  <c r="G259" i="12" s="1"/>
  <c r="M259" i="12" s="1"/>
  <c r="I259" i="12"/>
  <c r="K259" i="12"/>
  <c r="O259" i="12"/>
  <c r="Q259" i="12"/>
  <c r="F261" i="12"/>
  <c r="G261" i="12" s="1"/>
  <c r="M261" i="12" s="1"/>
  <c r="I261" i="12"/>
  <c r="K261" i="12"/>
  <c r="O261" i="12"/>
  <c r="Q261" i="12"/>
  <c r="F265" i="12"/>
  <c r="G265" i="12" s="1"/>
  <c r="M265" i="12" s="1"/>
  <c r="I265" i="12"/>
  <c r="K265" i="12"/>
  <c r="O265" i="12"/>
  <c r="Q265" i="12"/>
  <c r="F269" i="12"/>
  <c r="G269" i="12" s="1"/>
  <c r="M269" i="12" s="1"/>
  <c r="I269" i="12"/>
  <c r="K269" i="12"/>
  <c r="O269" i="12"/>
  <c r="Q269" i="12"/>
  <c r="F272" i="12"/>
  <c r="G272" i="12" s="1"/>
  <c r="M272" i="12" s="1"/>
  <c r="I272" i="12"/>
  <c r="K272" i="12"/>
  <c r="O272" i="12"/>
  <c r="Q272" i="12"/>
  <c r="F275" i="12"/>
  <c r="G275" i="12" s="1"/>
  <c r="M275" i="12" s="1"/>
  <c r="I275" i="12"/>
  <c r="K275" i="12"/>
  <c r="O275" i="12"/>
  <c r="Q275" i="12"/>
  <c r="F277" i="12"/>
  <c r="G277" i="12" s="1"/>
  <c r="M277" i="12" s="1"/>
  <c r="I277" i="12"/>
  <c r="K277" i="12"/>
  <c r="O277" i="12"/>
  <c r="Q277" i="12"/>
  <c r="F279" i="12"/>
  <c r="G279" i="12" s="1"/>
  <c r="M279" i="12" s="1"/>
  <c r="I279" i="12"/>
  <c r="K279" i="12"/>
  <c r="O279" i="12"/>
  <c r="Q279" i="12"/>
  <c r="F282" i="12"/>
  <c r="G282" i="12" s="1"/>
  <c r="I282" i="12"/>
  <c r="K282" i="12"/>
  <c r="O282" i="12"/>
  <c r="Q282" i="12"/>
  <c r="F285" i="12"/>
  <c r="G285" i="12" s="1"/>
  <c r="M285" i="12" s="1"/>
  <c r="I285" i="12"/>
  <c r="K285" i="12"/>
  <c r="O285" i="12"/>
  <c r="Q285" i="12"/>
  <c r="F287" i="12"/>
  <c r="G287" i="12" s="1"/>
  <c r="M287" i="12" s="1"/>
  <c r="I287" i="12"/>
  <c r="K287" i="12"/>
  <c r="O287" i="12"/>
  <c r="Q287" i="12"/>
  <c r="F289" i="12"/>
  <c r="G289" i="12" s="1"/>
  <c r="M289" i="12" s="1"/>
  <c r="I289" i="12"/>
  <c r="K289" i="12"/>
  <c r="O289" i="12"/>
  <c r="Q289" i="12"/>
  <c r="F292" i="12"/>
  <c r="G292" i="12" s="1"/>
  <c r="M292" i="12" s="1"/>
  <c r="I292" i="12"/>
  <c r="K292" i="12"/>
  <c r="O292" i="12"/>
  <c r="Q292" i="12"/>
  <c r="F295" i="12"/>
  <c r="G295" i="12" s="1"/>
  <c r="I295" i="12"/>
  <c r="K295" i="12"/>
  <c r="O295" i="12"/>
  <c r="Q295" i="12"/>
  <c r="F297" i="12"/>
  <c r="G297" i="12" s="1"/>
  <c r="M297" i="12" s="1"/>
  <c r="I297" i="12"/>
  <c r="K297" i="12"/>
  <c r="O297" i="12"/>
  <c r="Q297" i="12"/>
  <c r="F299" i="12"/>
  <c r="G299" i="12" s="1"/>
  <c r="M299" i="12" s="1"/>
  <c r="I299" i="12"/>
  <c r="K299" i="12"/>
  <c r="O299" i="12"/>
  <c r="Q299" i="12"/>
  <c r="F301" i="12"/>
  <c r="G301" i="12" s="1"/>
  <c r="M301" i="12" s="1"/>
  <c r="I301" i="12"/>
  <c r="K301" i="12"/>
  <c r="O301" i="12"/>
  <c r="Q301" i="12"/>
  <c r="F303" i="12"/>
  <c r="G303" i="12" s="1"/>
  <c r="M303" i="12" s="1"/>
  <c r="I303" i="12"/>
  <c r="K303" i="12"/>
  <c r="O303" i="12"/>
  <c r="Q303" i="12"/>
  <c r="F305" i="12"/>
  <c r="G305" i="12" s="1"/>
  <c r="M305" i="12" s="1"/>
  <c r="I305" i="12"/>
  <c r="K305" i="12"/>
  <c r="O305" i="12"/>
  <c r="Q305" i="12"/>
  <c r="F307" i="12"/>
  <c r="G307" i="12" s="1"/>
  <c r="M307" i="12" s="1"/>
  <c r="I307" i="12"/>
  <c r="K307" i="12"/>
  <c r="O307" i="12"/>
  <c r="Q307" i="12"/>
  <c r="F310" i="12"/>
  <c r="G310" i="12" s="1"/>
  <c r="M310" i="12" s="1"/>
  <c r="I310" i="12"/>
  <c r="K310" i="12"/>
  <c r="O310" i="12"/>
  <c r="Q310" i="12"/>
  <c r="F312" i="12"/>
  <c r="G312" i="12" s="1"/>
  <c r="M312" i="12" s="1"/>
  <c r="I312" i="12"/>
  <c r="K312" i="12"/>
  <c r="O312" i="12"/>
  <c r="Q312" i="12"/>
  <c r="F314" i="12"/>
  <c r="G314" i="12" s="1"/>
  <c r="M314" i="12" s="1"/>
  <c r="I314" i="12"/>
  <c r="K314" i="12"/>
  <c r="O314" i="12"/>
  <c r="Q314" i="12"/>
  <c r="F316" i="12"/>
  <c r="G316" i="12" s="1"/>
  <c r="M316" i="12" s="1"/>
  <c r="I316" i="12"/>
  <c r="K316" i="12"/>
  <c r="O316" i="12"/>
  <c r="Q316" i="12"/>
  <c r="F318" i="12"/>
  <c r="G318" i="12" s="1"/>
  <c r="M318" i="12" s="1"/>
  <c r="I318" i="12"/>
  <c r="K318" i="12"/>
  <c r="O318" i="12"/>
  <c r="Q318" i="12"/>
  <c r="F322" i="12"/>
  <c r="G322" i="12" s="1"/>
  <c r="I322" i="12"/>
  <c r="I321" i="12" s="1"/>
  <c r="K322" i="12"/>
  <c r="K321" i="12" s="1"/>
  <c r="O322" i="12"/>
  <c r="O321" i="12" s="1"/>
  <c r="Q322" i="12"/>
  <c r="Q321" i="12" s="1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K8" i="12" l="1"/>
  <c r="K202" i="12"/>
  <c r="G139" i="12"/>
  <c r="I50" i="1" s="1"/>
  <c r="G232" i="12"/>
  <c r="I54" i="1" s="1"/>
  <c r="M254" i="12"/>
  <c r="M253" i="12" s="1"/>
  <c r="G253" i="12"/>
  <c r="I55" i="1" s="1"/>
  <c r="M203" i="12"/>
  <c r="G202" i="12"/>
  <c r="I52" i="1" s="1"/>
  <c r="G62" i="12"/>
  <c r="I48" i="1" s="1"/>
  <c r="M63" i="12"/>
  <c r="M62" i="12" s="1"/>
  <c r="G222" i="12"/>
  <c r="I53" i="1" s="1"/>
  <c r="M223" i="12"/>
  <c r="M222" i="12" s="1"/>
  <c r="M322" i="12"/>
  <c r="M321" i="12" s="1"/>
  <c r="G321" i="12"/>
  <c r="I58" i="1" s="1"/>
  <c r="G281" i="12"/>
  <c r="I56" i="1" s="1"/>
  <c r="M282" i="12"/>
  <c r="M281" i="12" s="1"/>
  <c r="M174" i="12"/>
  <c r="M173" i="12" s="1"/>
  <c r="G173" i="12"/>
  <c r="I51" i="1" s="1"/>
  <c r="AD324" i="12"/>
  <c r="G39" i="1" s="1"/>
  <c r="G40" i="1" s="1"/>
  <c r="G25" i="1" s="1"/>
  <c r="G26" i="1" s="1"/>
  <c r="M9" i="12"/>
  <c r="M8" i="12" s="1"/>
  <c r="G8" i="12"/>
  <c r="F40" i="1"/>
  <c r="G23" i="1" s="1"/>
  <c r="G24" i="1" s="1"/>
  <c r="K281" i="12"/>
  <c r="O222" i="12"/>
  <c r="K294" i="12"/>
  <c r="I281" i="12"/>
  <c r="I253" i="12"/>
  <c r="K232" i="12"/>
  <c r="O173" i="12"/>
  <c r="O139" i="12"/>
  <c r="Q62" i="12"/>
  <c r="Q8" i="12"/>
  <c r="Q173" i="12"/>
  <c r="Q139" i="12"/>
  <c r="I294" i="12"/>
  <c r="I232" i="12"/>
  <c r="K222" i="12"/>
  <c r="K173" i="12"/>
  <c r="K139" i="12"/>
  <c r="O62" i="12"/>
  <c r="O8" i="12"/>
  <c r="K253" i="12"/>
  <c r="M232" i="12"/>
  <c r="Q116" i="12"/>
  <c r="O202" i="12"/>
  <c r="O116" i="12"/>
  <c r="K62" i="12"/>
  <c r="K116" i="12"/>
  <c r="I62" i="12"/>
  <c r="I8" i="12"/>
  <c r="I139" i="12"/>
  <c r="O281" i="12"/>
  <c r="O253" i="12"/>
  <c r="Q232" i="12"/>
  <c r="I202" i="12"/>
  <c r="I116" i="12"/>
  <c r="O294" i="12"/>
  <c r="I222" i="12"/>
  <c r="Q202" i="12"/>
  <c r="I173" i="12"/>
  <c r="Q281" i="12"/>
  <c r="Q253" i="12"/>
  <c r="Q294" i="12"/>
  <c r="O232" i="12"/>
  <c r="Q222" i="12"/>
  <c r="M295" i="12"/>
  <c r="M294" i="12" s="1"/>
  <c r="G294" i="12"/>
  <c r="I57" i="1" s="1"/>
  <c r="M202" i="12"/>
  <c r="M117" i="12"/>
  <c r="M116" i="12" s="1"/>
  <c r="G116" i="12"/>
  <c r="I49" i="1" s="1"/>
  <c r="M140" i="12"/>
  <c r="M139" i="12" s="1"/>
  <c r="G29" i="1" l="1"/>
  <c r="G28" i="1"/>
  <c r="H39" i="1"/>
  <c r="H40" i="1" s="1"/>
  <c r="I47" i="1"/>
  <c r="G324" i="12"/>
  <c r="I39" i="1" l="1"/>
  <c r="I40" i="1" s="1"/>
  <c r="J39" i="1" s="1"/>
  <c r="J40" i="1" s="1"/>
  <c r="I16" i="1"/>
  <c r="I21" i="1" s="1"/>
  <c r="I5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<sst xmlns="http://schemas.openxmlformats.org/spreadsheetml/2006/main" count="1031" uniqueCount="471">
  <si>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</si>
  <si>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</si>
  <si>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</si>
  <si>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</si>
  <si>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</si>
  <si>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</si>
  <si>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</si>
  <si>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</si>
  <si>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</si>
  <si>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</si>
  <si>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</si>
  <si>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</si>
  <si>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</si>
  <si>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</si>
  <si>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</si>
  <si>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</si>
  <si>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</si>
  <si>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</si>
  <si>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</si>
  <si>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</si>
  <si>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</si>
  <si>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</si>
  <si>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</si>
  <si>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</si>
  <si>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</si>
  <si>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</si>
  <si>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</si>
  <si>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</si>
  <si>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</si>
  <si>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</si>
  <si>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</si>
  <si>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</si>
  <si>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</si>
  <si>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</si>
  <si>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</si>
  <si>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</si>
  <si>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</si>
  <si>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</si>
  <si>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</si>
  <si>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</si>
  <si>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</si>
  <si>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</si>
  <si>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</si>
  <si>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SPŠ Třebíč - víceúčelové hřiště a sportoviště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</si>
  <si>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</si>
  <si>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</si>
  <si>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</si>
  <si>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</si>
  <si>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</si>
  <si>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</si>
  <si>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</si>
  <si>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</si>
  <si>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</si>
  <si>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</si>
  <si>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</si>
  <si>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</si>
  <si>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</si>
  <si>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5</t>
  </si>
  <si>
    <t>Komunikace</t>
  </si>
  <si>
    <t>59</t>
  </si>
  <si>
    <t>Dlažby a předlažby komunikací</t>
  </si>
  <si>
    <t>59.1</t>
  </si>
  <si>
    <t>Sportovní povrchy</t>
  </si>
  <si>
    <t>59.2</t>
  </si>
  <si>
    <t>Sportovní vybavení</t>
  </si>
  <si>
    <t>88</t>
  </si>
  <si>
    <t>Potrubí z drenážek</t>
  </si>
  <si>
    <t>89</t>
  </si>
  <si>
    <t>Ostatní konstrukce na trub.ved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</si>
  <si>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</si>
  <si>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</si>
  <si>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</si>
  <si>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</si>
  <si>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</si>
  <si>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</si>
  <si>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</si>
  <si>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</si>
  <si>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</si>
  <si>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</si>
  <si>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</si>
  <si>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</si>
  <si>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</si>
  <si>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</si>
  <si>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</si>
  <si>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</si>
  <si>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</si>
  <si>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</si>
  <si>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</si>
  <si>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</si>
  <si>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</si>
  <si>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</si>
  <si>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</si>
  <si>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</si>
  <si>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</si>
  <si>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</si>
  <si>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</si>
  <si>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</si>
  <si>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</si>
  <si>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</si>
  <si>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</si>
  <si>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</si>
  <si>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</si>
  <si>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</si>
  <si>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</si>
  <si>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</si>
  <si>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</si>
  <si>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sektory - zemina s travním drnem:842*0,05</t>
  </si>
  <si>
    <t>VV</t>
  </si>
  <si>
    <t>sektory - zemina s travním drnem:517*0,05</t>
  </si>
  <si>
    <t>odpadové hospodářství - zemina s travním drnem:24*0,05</t>
  </si>
  <si>
    <t>odpadové hospodářství - zemina s travním drnem:16*0,05</t>
  </si>
  <si>
    <t>hod kladivem - zemina s travním drnem:2913*0,05</t>
  </si>
  <si>
    <t>122201102R00</t>
  </si>
  <si>
    <t>Odkopávky nezapažené v hor. 3 do 1000 m3</t>
  </si>
  <si>
    <t>sektory - zemina, kamení:842*0,1</t>
  </si>
  <si>
    <t>odpadové hospodářství - zemina, kamení:24*0,2</t>
  </si>
  <si>
    <t>výkop svahu - přístupový chodník:85*0,5</t>
  </si>
  <si>
    <t>výkop svahu - hod kladivem:465*0,75</t>
  </si>
  <si>
    <t>sektory - škvára:712*0,1</t>
  </si>
  <si>
    <t>sektory - tvorba pláně:842/2*0,05</t>
  </si>
  <si>
    <t>odpadové hospodářství - tvorba pláně:24/2*0,05</t>
  </si>
  <si>
    <t>162201102R00</t>
  </si>
  <si>
    <t>Vodorovné přemístění výkopku z hor.1-4 do 50 m</t>
  </si>
  <si>
    <t>171101101R00</t>
  </si>
  <si>
    <t>Uložení sypaniny do násypů zhutněných na 95% PS</t>
  </si>
  <si>
    <t>131301201T00</t>
  </si>
  <si>
    <t>Hloubení zapažených jam v hornině 4, do 100 m3</t>
  </si>
  <si>
    <t>vsakovací jímka:2*5*1,5</t>
  </si>
  <si>
    <t>šachta:2*2*2,2</t>
  </si>
  <si>
    <t>132201111R00</t>
  </si>
  <si>
    <t>Hloubení rýh š.do 60 cm v hor.3 do 100 m3, STROJNĚ</t>
  </si>
  <si>
    <t>sběrný drén:0,3*0,4*69</t>
  </si>
  <si>
    <t>svodný drén:0,4*0,6*69</t>
  </si>
  <si>
    <t>133201101R00</t>
  </si>
  <si>
    <t>Hloubení šachet v hor.3 do 100 m3</t>
  </si>
  <si>
    <t>odrazové prkno:0,3*0,3*1,35</t>
  </si>
  <si>
    <t>přeběhový díl:0,3*0,3*1,35</t>
  </si>
  <si>
    <t>klec pro hod kladivem:0,5*0,5*0,75*10</t>
  </si>
  <si>
    <t>lavička:0,2*0,5*0,3*2*9</t>
  </si>
  <si>
    <t>151101101R00</t>
  </si>
  <si>
    <t>Pažení a rozepření stěn rýh - příložné - hl.do 2 m</t>
  </si>
  <si>
    <t>m2</t>
  </si>
  <si>
    <t>vsakovací jímka:(2+5)*2*1,5</t>
  </si>
  <si>
    <t>151101111R00</t>
  </si>
  <si>
    <t>Odstranění pažení stěn rýh - příložné - hl. do 2 m</t>
  </si>
  <si>
    <t>174101101R00</t>
  </si>
  <si>
    <t>Zásyp jam, rýh, šachet se zhutněním</t>
  </si>
  <si>
    <t>vsakovací jímka:2*5*0,2</t>
  </si>
  <si>
    <t>šachta:(2*2*2,2-3,14*0,6*0,6*2,2)</t>
  </si>
  <si>
    <t>162701105R00</t>
  </si>
  <si>
    <t>Vodorovné přemístění výkopku z hor.1-4 do 10000 m</t>
  </si>
  <si>
    <t>215,60+480,25+71,20+23,80+24,84+2,658-8,31</t>
  </si>
  <si>
    <t>162701109R00</t>
  </si>
  <si>
    <t>Příplatek k vod. přemístění hor.1-4 za další 1 km</t>
  </si>
  <si>
    <t>sektory - škvára:712*0,1*10</t>
  </si>
  <si>
    <t>199000005R00</t>
  </si>
  <si>
    <t>Poplatek za skládku zeminy 1- 4, č. dle katal. odpadů 17 05 04</t>
  </si>
  <si>
    <t>t</t>
  </si>
  <si>
    <t>(215,60+480,25+23,80+24,84+2,658-8,31)*1,8</t>
  </si>
  <si>
    <t>R199 00-000</t>
  </si>
  <si>
    <t>Poplatek za skládku škváry, dle katal. odpadu   10 01 01</t>
  </si>
  <si>
    <t>Odpad kategorie "O".</t>
  </si>
  <si>
    <t>POP</t>
  </si>
  <si>
    <t>71,2*0,9</t>
  </si>
  <si>
    <t>181101102R00</t>
  </si>
  <si>
    <t>Úprava pláně v zářezech v hor. 1-4, se zhutněním</t>
  </si>
  <si>
    <t>842+24</t>
  </si>
  <si>
    <t>R0054</t>
  </si>
  <si>
    <t>Kácení a likvidace stromů vč. odkořenění, odvoz a uložení do 10-ti km, vč. poplatku</t>
  </si>
  <si>
    <t>kus</t>
  </si>
  <si>
    <t>Odfrézování pařezů, likvidace větví a listí drcením např.štěpkovačem s následným uložením pro sadové úpravy mimo stavbu pro potřeby investora – uložení není obsahem projektu, dřevěné kmeny nařezány v místě stavby a odvezeny pro další využití – další využití není podrobně specifikováno a není obsahem projektu – nebude uloženo na skládce.</t>
  </si>
  <si>
    <t>4</t>
  </si>
  <si>
    <t>R0055</t>
  </si>
  <si>
    <t>Likvidace stáv. ocel. fotbalové branky, odvoz a uložení do 10-ti km, vč. poplatku</t>
  </si>
  <si>
    <t>R0056</t>
  </si>
  <si>
    <t>Likvidace stáv. ocel. košů basketbalu, odvoz a uložení do 10-ti km, vč. poplatku</t>
  </si>
  <si>
    <t>R0057</t>
  </si>
  <si>
    <t>Likvidace stáv. kece pro hod kladivem, odvoz a uložení do 10-ti km, vč. poplatku</t>
  </si>
  <si>
    <t>Ocelová konstrukce, cca v=5m, záchytná síť.</t>
  </si>
  <si>
    <t>R0058</t>
  </si>
  <si>
    <t>Likvidace stav. laviček s dřev. sezením, odvoz a uložení do 10-ti km, vč. poplatku</t>
  </si>
  <si>
    <t>3</t>
  </si>
  <si>
    <t>R0059</t>
  </si>
  <si>
    <t>Likvidace stav. vpusti, odvoz a uložení do 10-ti km, vč. poplatku</t>
  </si>
  <si>
    <t>961044111R00</t>
  </si>
  <si>
    <t>Bourání základů z betonu prostého</t>
  </si>
  <si>
    <t>branka:0,5*0,5*0,75</t>
  </si>
  <si>
    <t>basketbal:0,5*0,5*0,75*2</t>
  </si>
  <si>
    <t>bet. kruh hodu kladivem:2,5*2,5*0,2</t>
  </si>
  <si>
    <t>hod kladivem:0,5*0,5*0,75*10</t>
  </si>
  <si>
    <t>lavičky:0,3*0,3*0,5*6</t>
  </si>
  <si>
    <t>vrhačský kruh:2,3*0,2</t>
  </si>
  <si>
    <t>113204111R00</t>
  </si>
  <si>
    <t>Vytrhání obrubníků zahradních</t>
  </si>
  <si>
    <t>m</t>
  </si>
  <si>
    <t>š=50 mm, v betonovém loži s opěrou.</t>
  </si>
  <si>
    <t>161</t>
  </si>
  <si>
    <t>113202111R00</t>
  </si>
  <si>
    <t>Vytrhání obrub obrubníků silničních</t>
  </si>
  <si>
    <t>š=150 mm, v betonovém loži s opěrou.</t>
  </si>
  <si>
    <t>doskočiště:20</t>
  </si>
  <si>
    <t>u nového přístupového chodníku:15</t>
  </si>
  <si>
    <t>bet. přídlažby š= 300 mm:15</t>
  </si>
  <si>
    <t>u odpadového hospodářství:10</t>
  </si>
  <si>
    <t>bet. přídlažby š= 300 mm:10</t>
  </si>
  <si>
    <t>113106121R00</t>
  </si>
  <si>
    <t>Rozebrání dlažeb z betonových dlaždic na sucho</t>
  </si>
  <si>
    <t>tl. 40 mm</t>
  </si>
  <si>
    <t>5+9</t>
  </si>
  <si>
    <t>919735116R00</t>
  </si>
  <si>
    <t>Řezání stávajícího živičného krytu tl. 25 - 30 cm</t>
  </si>
  <si>
    <t>u nového přístup. chodníku:15</t>
  </si>
  <si>
    <t>113108330R00</t>
  </si>
  <si>
    <t>Odstranění asfaltové vrstvy pl. do 50 m2, tl.30 cm</t>
  </si>
  <si>
    <t>u nového přístup. chodníku:15*0,1</t>
  </si>
  <si>
    <t>u odpadového hospodářství:10*0,1</t>
  </si>
  <si>
    <t>979081111R00</t>
  </si>
  <si>
    <t>Odvoz suti a vybour. hmot na skládku do 1 km</t>
  </si>
  <si>
    <t>50,6755+1,65</t>
  </si>
  <si>
    <t>979081121R00</t>
  </si>
  <si>
    <t>Příplatek k odvozu za každý další 1 km</t>
  </si>
  <si>
    <t>(50,6755+1,65)*9</t>
  </si>
  <si>
    <t>979999982R00</t>
  </si>
  <si>
    <t>Poplatek za recyklaci betonu kusovost nad 1600 cm2 (skup.170101)</t>
  </si>
  <si>
    <t>bet. zákldů:4,4175*2,2</t>
  </si>
  <si>
    <t>obrubníky zahr.:161*0,125</t>
  </si>
  <si>
    <t>obrubníky silnič.:70*0,27</t>
  </si>
  <si>
    <t>dlažba:14*0,138</t>
  </si>
  <si>
    <t>979999995R00</t>
  </si>
  <si>
    <t>Poplatek za recyklaci asfaltu, kusovost do 1600 cm2, (skup.170302)</t>
  </si>
  <si>
    <t>2,5*0,66</t>
  </si>
  <si>
    <t>184802211R00</t>
  </si>
  <si>
    <t>Chem. odplevelení před založ. postřikem, svah 1:2</t>
  </si>
  <si>
    <t>3430</t>
  </si>
  <si>
    <t>25234009.AR</t>
  </si>
  <si>
    <t>Postřik herbicid totální, bal. 5 l</t>
  </si>
  <si>
    <t>l</t>
  </si>
  <si>
    <t>POL3_0</t>
  </si>
  <si>
    <t>3430*0,05</t>
  </si>
  <si>
    <t>R00100</t>
  </si>
  <si>
    <t>Nákup zeminy schopné zúrodnění</t>
  </si>
  <si>
    <t>3430*0,1</t>
  </si>
  <si>
    <t>167101101R00</t>
  </si>
  <si>
    <t>Nakládání výkopku z hor. 1 ÷ 4 v množství do 100 m3</t>
  </si>
  <si>
    <t>162301101R00</t>
  </si>
  <si>
    <t>Vodorovné přemístění výkopku z hor.1-4 do 500 m</t>
  </si>
  <si>
    <t>181301101R00</t>
  </si>
  <si>
    <t>Rozprostření ornice, rovina, tl. do 10 cm do 500m2</t>
  </si>
  <si>
    <t>183403115R00</t>
  </si>
  <si>
    <t>Obdělání půdy kultivátorováním na svahu 1:2</t>
  </si>
  <si>
    <t>183403253R00</t>
  </si>
  <si>
    <t>Obdělání půdy hrabáním, na svahu 1:2</t>
  </si>
  <si>
    <t>183403261R00</t>
  </si>
  <si>
    <t>Obdělání půdy válením, na svahu 1:2</t>
  </si>
  <si>
    <t>180402112R00</t>
  </si>
  <si>
    <t>Založení trávníku parkového výsevem svah do 1:2</t>
  </si>
  <si>
    <t>00572420R</t>
  </si>
  <si>
    <t xml:space="preserve">Směs travní parková </t>
  </si>
  <si>
    <t>kg</t>
  </si>
  <si>
    <t>3430*0,03</t>
  </si>
  <si>
    <t>271571111R00</t>
  </si>
  <si>
    <t>Polštář základu ze štěrkopísku tříděného</t>
  </si>
  <si>
    <t>odrazové prkno:0,3*1,25*0,1</t>
  </si>
  <si>
    <t>přeběhový díl:0,3*1,25*0,1</t>
  </si>
  <si>
    <t>klec pro hod kladivem:0,5*0,5*0,1*10</t>
  </si>
  <si>
    <t>lavička:0,2*0,5*0,1*2*9</t>
  </si>
  <si>
    <t>275353112R00</t>
  </si>
  <si>
    <t>Bednění kotev.otvorů patek do 0,02 m2, hl. 1,0 m</t>
  </si>
  <si>
    <t>Např. PVC DN 100 - 200 mm.</t>
  </si>
  <si>
    <t>klec pro hod kladivem:10</t>
  </si>
  <si>
    <t>275313611R00</t>
  </si>
  <si>
    <t>Beton základových patek prostý C 16/20</t>
  </si>
  <si>
    <t>odrazové prkno:0,3*0,3*1,25*1,1</t>
  </si>
  <si>
    <t>přeběhový díl:0,3*0,3*1,25*1,1</t>
  </si>
  <si>
    <t>klec pro hod kladivem:0,5*0,5*0,65*10*1,1</t>
  </si>
  <si>
    <t>lavička:0,2*0,5*0,2*2*9*1,1</t>
  </si>
  <si>
    <t>275351215R00</t>
  </si>
  <si>
    <t>Bednění stěn základových patek - zřízení</t>
  </si>
  <si>
    <t>odrazové prkno:(0,3+1,25)*2*0,3</t>
  </si>
  <si>
    <t>přeběhový díl:(0,3+1,25)*2*0,3</t>
  </si>
  <si>
    <t>klec pro hod kladivem:0,5*4*0,3*10</t>
  </si>
  <si>
    <t>275351216R00</t>
  </si>
  <si>
    <t>Bednění stěn základových patek - odstranění</t>
  </si>
  <si>
    <t>273321311R00</t>
  </si>
  <si>
    <t>Železobeton základových desek C 16/20</t>
  </si>
  <si>
    <t>vrh koulí:3,14*1,535*1,535*0,15</t>
  </si>
  <si>
    <t>vrh kladivem a diskem:3,14*3*3*0,15</t>
  </si>
  <si>
    <t>273351215R00</t>
  </si>
  <si>
    <t>Bednění stěn základových desek - zřízení</t>
  </si>
  <si>
    <t>vrh koulí:2*3,14*1,535*0,2</t>
  </si>
  <si>
    <t>vrh kladivem a diskem:2*3,14*3*0,2</t>
  </si>
  <si>
    <t>273351216R00</t>
  </si>
  <si>
    <t>Bednění stěn základových desek - odstranění</t>
  </si>
  <si>
    <t>kruh:2*3,14*1,535*0,2</t>
  </si>
  <si>
    <t>631361921RT4</t>
  </si>
  <si>
    <t>Výztuž mazanin svařovanou sítí, drát d 6,0 mm, oko 100 x 100 mm</t>
  </si>
  <si>
    <t>kruh:3,14*1,535*1,535*0,004*2</t>
  </si>
  <si>
    <t>vrh kladivem a diskem:3,14*3*3*0,004*2</t>
  </si>
  <si>
    <t>R564 80-1111.4</t>
  </si>
  <si>
    <t xml:space="preserve">Podklad kameniva drceného po zhutnění tl. 1cm, frakce 0/4 mm, tř. A </t>
  </si>
  <si>
    <t>dráha:234</t>
  </si>
  <si>
    <t>R564 80-1111.3</t>
  </si>
  <si>
    <t xml:space="preserve">Podklad z kameniva drcen po zhutnění tloušťky 2 cm, frakce 4/8 mm, tř. A </t>
  </si>
  <si>
    <t>R564 80-1111.1</t>
  </si>
  <si>
    <t xml:space="preserve">Podklad z kameniva drcen po zhutnění tloušťky 3 cm, frakce 8/16 mm tř. A </t>
  </si>
  <si>
    <t>R564 81-1112.2</t>
  </si>
  <si>
    <t xml:space="preserve">Podklad z kameniva drcen po zhutnění tloušťky 6 cm, frakce 16/32 mm, tř. A </t>
  </si>
  <si>
    <t>564721112R00</t>
  </si>
  <si>
    <t>Podklad z kameniva drceného vel.32-63 mm,tl. 9 cm</t>
  </si>
  <si>
    <t>564821112RT4</t>
  </si>
  <si>
    <t>Podklad ze štěrkodrti po zhutnění tloušťky 9 cm, štěrkodrť frakce 0-63 mm</t>
  </si>
  <si>
    <t>577141312RT3</t>
  </si>
  <si>
    <t>Beton asfalt. ACO 8 CH, do 3 m, 5 cm</t>
  </si>
  <si>
    <t>Zvýšená pracnost.</t>
  </si>
  <si>
    <t>do asfaltování pl. u přídlažby:0,15*29*6</t>
  </si>
  <si>
    <t>568111111R00</t>
  </si>
  <si>
    <t>Zřízení vrstvy z geotextilie skl.do 1:5, š.do 3 m</t>
  </si>
  <si>
    <t>69366057R</t>
  </si>
  <si>
    <t>Geotextilie netkaná, 400 g/m2</t>
  </si>
  <si>
    <t>dráha:234*1,15</t>
  </si>
  <si>
    <t>564861111R00</t>
  </si>
  <si>
    <t>Podklad ze štěrkodrti po zhutnění tloušťky 20 cm</t>
  </si>
  <si>
    <t>doskočiště:3*8</t>
  </si>
  <si>
    <t>69366049R</t>
  </si>
  <si>
    <t>Geotextilie netkaná, 200 g/m2</t>
  </si>
  <si>
    <t>doskočiště:3*8*1,15</t>
  </si>
  <si>
    <t>564231111R00</t>
  </si>
  <si>
    <t>Podklad ze štěrkopísku po zhutnění tloušťky 10 cm</t>
  </si>
  <si>
    <t>vrh koulí:3,14*1,535*1,535</t>
  </si>
  <si>
    <t>vrh kladivem a diskem:3,14*3*3</t>
  </si>
  <si>
    <t>596215020R00</t>
  </si>
  <si>
    <t>Kladení zámkové dlažby tl. 6 cm do drtě tl. 3 cm</t>
  </si>
  <si>
    <t>Chodník:550</t>
  </si>
  <si>
    <t>"Bublinková" dlažba:4</t>
  </si>
  <si>
    <t>Zpevněná plocha:23</t>
  </si>
  <si>
    <t>5924511900R</t>
  </si>
  <si>
    <t>Dlažba distanční 200 x 200 x 60 mm přírodní</t>
  </si>
  <si>
    <t>Betonová distanční dlažba 200 resp. 170/200 rsp. 170 mm, tl. 60 mm.</t>
  </si>
  <si>
    <t>550*1,05</t>
  </si>
  <si>
    <t>592451150R</t>
  </si>
  <si>
    <t>Dlažba SLP pro nevidomé tl. 60 mm přírodní</t>
  </si>
  <si>
    <t>4*1,05</t>
  </si>
  <si>
    <t>59245110R</t>
  </si>
  <si>
    <t>Dlažba zámková 200 x 100 x 60 mm přírodní</t>
  </si>
  <si>
    <t>23*1,05</t>
  </si>
  <si>
    <t>596291111R00</t>
  </si>
  <si>
    <t>Řezání zámkové dlažby tl. 60 mm</t>
  </si>
  <si>
    <t>R564 85-1111.1</t>
  </si>
  <si>
    <t>Podklad z kameniva drceného po zhutnění tl. 15 cm, frakce 8/16 mm, tř. A</t>
  </si>
  <si>
    <t>R0401</t>
  </si>
  <si>
    <t>Vodopropustný dvouvrstvý odpružený tartan, tl. 13 mm</t>
  </si>
  <si>
    <t>Směs z pryžového granulátu frakce 1-4 mm a PUR pojiva tl. 10 mm + vrchní nástřik z barevného PUR pojiva a jemného celobarevného pryžového granulátu frakce 0,5-1,5 mm, s filtračním průtokem min. 150 mm/h.</t>
  </si>
  <si>
    <t>R0409</t>
  </si>
  <si>
    <t>Pružná podkladní vrstva, tl. 30 mm</t>
  </si>
  <si>
    <t>Směs kameniva fr. 3-8 mm, SBR pryžového granulátu fr. 2-4 mm a PUR pojiva s příčnou pevností v tahu větší než 0,2 MPa a filtračním průtokem větším než 1 cm/s.</t>
  </si>
  <si>
    <t>R0410</t>
  </si>
  <si>
    <t>Lajnování na tartan - polyuretanová barva, lajny š. 50 mm</t>
  </si>
  <si>
    <t>dráha:51,55*2+1,25</t>
  </si>
  <si>
    <t>hod oštěpem:33,25*2+0,7*2</t>
  </si>
  <si>
    <t>R0304</t>
  </si>
  <si>
    <t>Odrazové prkno skoku do dálky, dodávka a montáž</t>
  </si>
  <si>
    <t>Včetně rámečku</t>
  </si>
  <si>
    <t>R0304.1</t>
  </si>
  <si>
    <t>Přeběhový díl skoku do dálky, dodávka a montáž</t>
  </si>
  <si>
    <t>R0986</t>
  </si>
  <si>
    <t>Plachta na doskočiště cca 8,5x3,5 m s úchytkami, vodopropustná</t>
  </si>
  <si>
    <t>R0101</t>
  </si>
  <si>
    <t>Obruč vrhačského kruhu 2,135 m, dodávka a montáž</t>
  </si>
  <si>
    <t>R0102</t>
  </si>
  <si>
    <t>Břevno vrhačského kruhu, dodávka a montáž</t>
  </si>
  <si>
    <t>R0104</t>
  </si>
  <si>
    <t>Bezpečnostní klec pro hod diskem a kladivem, dodávka a montáž</t>
  </si>
  <si>
    <t>Podrobnější popis viz. Obecná specifikace navržených výrobků.</t>
  </si>
  <si>
    <t>R0103</t>
  </si>
  <si>
    <t>Obruč kruhu hod diskem 2,5 m, dodávka a montáž</t>
  </si>
  <si>
    <t>R0103.1</t>
  </si>
  <si>
    <t>Obruč (mezikruží) pro úpravu kruhu, pro hod kladivem, dodávka a montáž</t>
  </si>
  <si>
    <t>R0796</t>
  </si>
  <si>
    <t>Lavička bez opěradla, dodávka a montáž</t>
  </si>
  <si>
    <t>9</t>
  </si>
  <si>
    <t>871318111R00</t>
  </si>
  <si>
    <t>Kladení drenážního potrubí z plastických hmot</t>
  </si>
  <si>
    <t>sběrný drén:69</t>
  </si>
  <si>
    <t>svodný drén:69</t>
  </si>
  <si>
    <t>28611223.AR</t>
  </si>
  <si>
    <t>Trubka PVC drenážní flexibilní d 100 mm</t>
  </si>
  <si>
    <t>sběrný drén:69*1,02</t>
  </si>
  <si>
    <t>28611225</t>
  </si>
  <si>
    <t>Trubka PVC drenážní flexibilní d 160 mm</t>
  </si>
  <si>
    <t>svodný drén:69*1,02</t>
  </si>
  <si>
    <t>212561111R00</t>
  </si>
  <si>
    <t>Výplň odvodňov. trativodů kam. hrubě drcen. 16 mm</t>
  </si>
  <si>
    <t>Změna frakce kameniva na 4-8 mm.</t>
  </si>
  <si>
    <t>sběrný drén:0,3*0,15*69</t>
  </si>
  <si>
    <t>svodný drén:0,4*0,3*69</t>
  </si>
  <si>
    <t>Frakce kameniva 8-16 mm.</t>
  </si>
  <si>
    <t>sběrný drén:0,3*0,25*69</t>
  </si>
  <si>
    <t>212971110R00</t>
  </si>
  <si>
    <t>Opláštění trativodů z geotext., do sklonu 1:2,5</t>
  </si>
  <si>
    <t>sběrný drén:(0,3*3+0,4*2)*69</t>
  </si>
  <si>
    <t>svodný drén:(0,4*3+0,6*2)*69</t>
  </si>
  <si>
    <t>69366197R</t>
  </si>
  <si>
    <t>Geotextilie netkaná 200 g/m2</t>
  </si>
  <si>
    <t>sběrný drén:(0,3*3+0,4*2)*69*1,15</t>
  </si>
  <si>
    <t>svodný drén:(0,4*3+0,6*2)*69*1,15</t>
  </si>
  <si>
    <t>877353121RT2</t>
  </si>
  <si>
    <t>Montáž tvarovek odboč. plast. gum. kroužek DN 200, včetně dodávky odbočky PVC 110/110 mm</t>
  </si>
  <si>
    <t>877313123R00</t>
  </si>
  <si>
    <t>Montáž tvarovek jednoos. plast. gum.kroužek DN 150</t>
  </si>
  <si>
    <t>28651691.AR</t>
  </si>
  <si>
    <t>Redukce kanalizační 160/ 110 PVC</t>
  </si>
  <si>
    <t>Frakce kameniva 16-32 mm.</t>
  </si>
  <si>
    <t>vsakovací jímka:2*5*1,25</t>
  </si>
  <si>
    <t>213151121R00</t>
  </si>
  <si>
    <t>Obalení vsakovacích bloků geotextílií</t>
  </si>
  <si>
    <t>vsakovací jímka:2*5*2+2*1,25*2+5*1,25*2</t>
  </si>
  <si>
    <t>vsakovací jímka:(2*5*2+2*1,25*2+5*1,25*2)*1,15</t>
  </si>
  <si>
    <t>564211111R00</t>
  </si>
  <si>
    <t>Podklad ze štěrkopísku po zhutnění tloušťky 5 cm</t>
  </si>
  <si>
    <t>Frakce 0-2 mm.</t>
  </si>
  <si>
    <t>2*5</t>
  </si>
  <si>
    <t>894412211RAA</t>
  </si>
  <si>
    <t>Šachta, DN 1000, stěna 90 mm, dno přímé V max. 40, hloubka dna 2,00 m, poklop litina 12,5 t</t>
  </si>
  <si>
    <t>0,1*0,3*(355+12+22+5+29+22)</t>
  </si>
  <si>
    <t>916561111RT4</t>
  </si>
  <si>
    <t>Osazení záhon.obrubníků do lože z C 12/15 s opěrou, včetně obrubníku  50/5/25 cm</t>
  </si>
  <si>
    <t>355</t>
  </si>
  <si>
    <t>917862111RU3</t>
  </si>
  <si>
    <t>Osazení stojatého obrubníku betonového, s boční opěrou, do lože z betonu C 12/15, včetně obrubníku 1000/150/300</t>
  </si>
  <si>
    <t>12</t>
  </si>
  <si>
    <t>917862111RV3</t>
  </si>
  <si>
    <t>Osazení stojatého obrubníku betonového, s boční opěrou, do lože z betonu C 12/15, včetně obrubníku nájezdového CSB H 15 1000/150/150</t>
  </si>
  <si>
    <t>22</t>
  </si>
  <si>
    <t>917862111RV4</t>
  </si>
  <si>
    <t>Osazení stojatého obrubníku betonového, s boční opěrou, do lože z betonu C 12/15, vč.obrub.nájezd.náběh.CSB H 15/25 1000/150/150-250</t>
  </si>
  <si>
    <t>917932121RT2</t>
  </si>
  <si>
    <t>Osazení betonové prefa přídlažby do lože z C16/20, včetně dodávky silniční přídlažby</t>
  </si>
  <si>
    <t>29</t>
  </si>
  <si>
    <t>R0152</t>
  </si>
  <si>
    <t>Příplatek za vyšší třídu betonového lože obrubníku, C 16/20</t>
  </si>
  <si>
    <t>Rozdíl v ceně mezi betonovým ložem obrubníku tř. C 12/15 a C 16/20.</t>
  </si>
  <si>
    <t>355+12+22+5+22</t>
  </si>
  <si>
    <t>917862111R00</t>
  </si>
  <si>
    <t>Osazení stojatého obrubníku betonového, s boční opěrou, do lože z betonu C 12/15</t>
  </si>
  <si>
    <t>doskočiště:(8+3)*2</t>
  </si>
  <si>
    <t>R0991C</t>
  </si>
  <si>
    <t>Polymerbetonový obrubník a s gumovým krytem</t>
  </si>
  <si>
    <t>doskočiště:(8+3)*2*1,02</t>
  </si>
  <si>
    <t>R0107</t>
  </si>
  <si>
    <t>Lapač písku š=500 mm, dodávka a montáž</t>
  </si>
  <si>
    <t>8+8+4+2</t>
  </si>
  <si>
    <t>171201101R00</t>
  </si>
  <si>
    <t>Uložení sypaniny do násypů nezhutněných</t>
  </si>
  <si>
    <t>doskočiště:3*8*0,3</t>
  </si>
  <si>
    <t>R581-52180</t>
  </si>
  <si>
    <t>Písek vhodný pro doskočiště</t>
  </si>
  <si>
    <t>Písek čistý křemičitý (SiO2 min. 96%) kulatozrnný, bílý, bez organických komponentů, maximální frakce 2 mm z nichž max. 5% hmotnostních je nižší než 0,2 mm, splňující Vyhl. č. 238/2011 Sb.</t>
  </si>
  <si>
    <t>doskočiště:3*8*0,3*1,02</t>
  </si>
  <si>
    <t>998222012R00</t>
  </si>
  <si>
    <t>Přesun hmot, zpevněné plochy, kryt z kameniva</t>
  </si>
  <si>
    <t>Obvody kmene 34 cm.</t>
  </si>
  <si>
    <t/>
  </si>
  <si>
    <t>SUM</t>
  </si>
  <si>
    <t>Poznámky uchazeče k zadání</t>
  </si>
  <si>
    <t>POPUZIV</t>
  </si>
  <si>
    <t>END</t>
  </si>
  <si>
    <t>SO 04 Tréninkové sektory skoku do dálky, hodu oštěpem a kladivem, vrh koulí</t>
  </si>
  <si>
    <t>Střední průmyslová škola Třebíč</t>
  </si>
  <si>
    <t>66610702</t>
  </si>
  <si>
    <t>Manželů Curieových 734, Třebíč 674 01</t>
  </si>
  <si>
    <t>CZ66610702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</si>
</sst>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D6" sqref="D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38</v>
      </c>
      <c r="C2" s="80"/>
      <c r="D2" s="242" t="s">
        <v>43</v>
      </c>
      <c r="E2" s="243"/>
      <c r="F2" s="243"/>
      <c r="G2" s="243"/>
      <c r="H2" s="243"/>
      <c r="I2" s="243"/>
      <c r="J2" s="244"/>
      <c r="O2" s="2"/>
    </row>
    <row r="3" spans="1:15" ht="22.9" customHeight="1" x14ac:dyDescent="0.2">
      <c r="A3" s="4"/>
      <c r="B3" s="81" t="s">
        <v>41</v>
      </c>
      <c r="C3" s="82"/>
      <c r="D3" s="214" t="s">
        <v>466</v>
      </c>
      <c r="E3" s="215"/>
      <c r="F3" s="215"/>
      <c r="G3" s="215"/>
      <c r="H3" s="215"/>
      <c r="I3" s="215"/>
      <c r="J3" s="216"/>
    </row>
    <row r="4" spans="1:15" ht="24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467</v>
      </c>
      <c r="E5" s="25"/>
      <c r="F5" s="25"/>
      <c r="G5" s="25"/>
      <c r="H5" s="27" t="s">
        <v>33</v>
      </c>
      <c r="I5" s="89" t="s">
        <v>468</v>
      </c>
      <c r="J5" s="11"/>
    </row>
    <row r="6" spans="1:15" ht="15.75" customHeight="1" x14ac:dyDescent="0.2">
      <c r="A6" s="4"/>
      <c r="B6" s="39"/>
      <c r="C6" s="25"/>
      <c r="D6" s="89" t="s">
        <v>469</v>
      </c>
      <c r="E6" s="25"/>
      <c r="F6" s="25"/>
      <c r="G6" s="25"/>
      <c r="H6" s="27" t="s">
        <v>34</v>
      </c>
      <c r="I6" s="89" t="s">
        <v>470</v>
      </c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SUMIF(F47:F58,A16,I47:I58)+SUMIF(F47:F58,"PSU",I47:I58)</f>
        <v>0</v>
      </c>
      <c r="J16" s="23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SUMIF(F47:F58,A17,I47:I58)</f>
        <v>0</v>
      </c>
      <c r="J17" s="23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SUMIF(F47:F58,A18,I47:I58)</f>
        <v>0</v>
      </c>
      <c r="J18" s="234"/>
    </row>
    <row r="19" spans="1:10" ht="23.25" customHeight="1" x14ac:dyDescent="0.2">
      <c r="A19" s="139" t="s">
        <v>73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SUMIF(F47:F58,A19,I47:I58)</f>
        <v>0</v>
      </c>
      <c r="J19" s="234"/>
    </row>
    <row r="20" spans="1:10" ht="23.25" customHeight="1" x14ac:dyDescent="0.2">
      <c r="A20" s="139" t="s">
        <v>74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SUMIF(F47:F58,A20,I47:I58)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44</v>
      </c>
      <c r="C39" s="205" t="s">
        <v>43</v>
      </c>
      <c r="D39" s="206"/>
      <c r="E39" s="206"/>
      <c r="F39" s="106">
        <f>'Rozpočet Pol'!AC324</f>
        <v>0</v>
      </c>
      <c r="G39" s="107">
        <f>'Rozpočet Pol'!AD324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07" t="s">
        <v>45</v>
      </c>
      <c r="C40" s="208"/>
      <c r="D40" s="208"/>
      <c r="E40" s="209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47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48</v>
      </c>
      <c r="G46" s="127"/>
      <c r="H46" s="127"/>
      <c r="I46" s="210" t="s">
        <v>28</v>
      </c>
      <c r="J46" s="210"/>
    </row>
    <row r="47" spans="1:10" ht="25.5" customHeight="1" x14ac:dyDescent="0.2">
      <c r="A47" s="120"/>
      <c r="B47" s="128" t="s">
        <v>49</v>
      </c>
      <c r="C47" s="212" t="s">
        <v>50</v>
      </c>
      <c r="D47" s="213"/>
      <c r="E47" s="213"/>
      <c r="F47" s="130" t="s">
        <v>23</v>
      </c>
      <c r="G47" s="131"/>
      <c r="H47" s="131"/>
      <c r="I47" s="211">
        <f>'Rozpočet Pol'!G8</f>
        <v>0</v>
      </c>
      <c r="J47" s="211"/>
    </row>
    <row r="48" spans="1:10" ht="25.5" customHeight="1" x14ac:dyDescent="0.2">
      <c r="A48" s="120"/>
      <c r="B48" s="122" t="s">
        <v>51</v>
      </c>
      <c r="C48" s="199" t="s">
        <v>52</v>
      </c>
      <c r="D48" s="200"/>
      <c r="E48" s="200"/>
      <c r="F48" s="132" t="s">
        <v>23</v>
      </c>
      <c r="G48" s="133"/>
      <c r="H48" s="133"/>
      <c r="I48" s="198">
        <f>'Rozpočet Pol'!G62</f>
        <v>0</v>
      </c>
      <c r="J48" s="198"/>
    </row>
    <row r="49" spans="1:10" ht="25.5" customHeight="1" x14ac:dyDescent="0.2">
      <c r="A49" s="120"/>
      <c r="B49" s="122" t="s">
        <v>53</v>
      </c>
      <c r="C49" s="199" t="s">
        <v>54</v>
      </c>
      <c r="D49" s="200"/>
      <c r="E49" s="200"/>
      <c r="F49" s="132" t="s">
        <v>23</v>
      </c>
      <c r="G49" s="133"/>
      <c r="H49" s="133"/>
      <c r="I49" s="198">
        <f>'Rozpočet Pol'!G116</f>
        <v>0</v>
      </c>
      <c r="J49" s="198"/>
    </row>
    <row r="50" spans="1:10" ht="25.5" customHeight="1" x14ac:dyDescent="0.2">
      <c r="A50" s="120"/>
      <c r="B50" s="122" t="s">
        <v>55</v>
      </c>
      <c r="C50" s="199" t="s">
        <v>56</v>
      </c>
      <c r="D50" s="200"/>
      <c r="E50" s="200"/>
      <c r="F50" s="132" t="s">
        <v>23</v>
      </c>
      <c r="G50" s="133"/>
      <c r="H50" s="133"/>
      <c r="I50" s="198">
        <f>'Rozpočet Pol'!G139</f>
        <v>0</v>
      </c>
      <c r="J50" s="198"/>
    </row>
    <row r="51" spans="1:10" ht="25.5" customHeight="1" x14ac:dyDescent="0.2">
      <c r="A51" s="120"/>
      <c r="B51" s="122" t="s">
        <v>57</v>
      </c>
      <c r="C51" s="199" t="s">
        <v>58</v>
      </c>
      <c r="D51" s="200"/>
      <c r="E51" s="200"/>
      <c r="F51" s="132" t="s">
        <v>23</v>
      </c>
      <c r="G51" s="133"/>
      <c r="H51" s="133"/>
      <c r="I51" s="198">
        <f>'Rozpočet Pol'!G173</f>
        <v>0</v>
      </c>
      <c r="J51" s="198"/>
    </row>
    <row r="52" spans="1:10" ht="25.5" customHeight="1" x14ac:dyDescent="0.2">
      <c r="A52" s="120"/>
      <c r="B52" s="122" t="s">
        <v>59</v>
      </c>
      <c r="C52" s="199" t="s">
        <v>60</v>
      </c>
      <c r="D52" s="200"/>
      <c r="E52" s="200"/>
      <c r="F52" s="132" t="s">
        <v>23</v>
      </c>
      <c r="G52" s="133"/>
      <c r="H52" s="133"/>
      <c r="I52" s="198">
        <f>'Rozpočet Pol'!G202</f>
        <v>0</v>
      </c>
      <c r="J52" s="198"/>
    </row>
    <row r="53" spans="1:10" ht="25.5" customHeight="1" x14ac:dyDescent="0.2">
      <c r="A53" s="120"/>
      <c r="B53" s="122" t="s">
        <v>61</v>
      </c>
      <c r="C53" s="199" t="s">
        <v>62</v>
      </c>
      <c r="D53" s="200"/>
      <c r="E53" s="200"/>
      <c r="F53" s="132" t="s">
        <v>23</v>
      </c>
      <c r="G53" s="133"/>
      <c r="H53" s="133"/>
      <c r="I53" s="198">
        <f>'Rozpočet Pol'!G222</f>
        <v>0</v>
      </c>
      <c r="J53" s="198"/>
    </row>
    <row r="54" spans="1:10" ht="25.5" customHeight="1" x14ac:dyDescent="0.2">
      <c r="A54" s="120"/>
      <c r="B54" s="122" t="s">
        <v>63</v>
      </c>
      <c r="C54" s="199" t="s">
        <v>64</v>
      </c>
      <c r="D54" s="200"/>
      <c r="E54" s="200"/>
      <c r="F54" s="132" t="s">
        <v>23</v>
      </c>
      <c r="G54" s="133"/>
      <c r="H54" s="133"/>
      <c r="I54" s="198">
        <f>'Rozpočet Pol'!G232</f>
        <v>0</v>
      </c>
      <c r="J54" s="198"/>
    </row>
    <row r="55" spans="1:10" ht="25.5" customHeight="1" x14ac:dyDescent="0.2">
      <c r="A55" s="120"/>
      <c r="B55" s="122" t="s">
        <v>65</v>
      </c>
      <c r="C55" s="199" t="s">
        <v>66</v>
      </c>
      <c r="D55" s="200"/>
      <c r="E55" s="200"/>
      <c r="F55" s="132" t="s">
        <v>23</v>
      </c>
      <c r="G55" s="133"/>
      <c r="H55" s="133"/>
      <c r="I55" s="198">
        <f>'Rozpočet Pol'!G253</f>
        <v>0</v>
      </c>
      <c r="J55" s="198"/>
    </row>
    <row r="56" spans="1:10" ht="25.5" customHeight="1" x14ac:dyDescent="0.2">
      <c r="A56" s="120"/>
      <c r="B56" s="122" t="s">
        <v>67</v>
      </c>
      <c r="C56" s="199" t="s">
        <v>68</v>
      </c>
      <c r="D56" s="200"/>
      <c r="E56" s="200"/>
      <c r="F56" s="132" t="s">
        <v>23</v>
      </c>
      <c r="G56" s="133"/>
      <c r="H56" s="133"/>
      <c r="I56" s="198">
        <f>'Rozpočet Pol'!G281</f>
        <v>0</v>
      </c>
      <c r="J56" s="198"/>
    </row>
    <row r="57" spans="1:10" ht="25.5" customHeight="1" x14ac:dyDescent="0.2">
      <c r="A57" s="120"/>
      <c r="B57" s="122" t="s">
        <v>69</v>
      </c>
      <c r="C57" s="199" t="s">
        <v>70</v>
      </c>
      <c r="D57" s="200"/>
      <c r="E57" s="200"/>
      <c r="F57" s="132" t="s">
        <v>23</v>
      </c>
      <c r="G57" s="133"/>
      <c r="H57" s="133"/>
      <c r="I57" s="198">
        <f>'Rozpočet Pol'!G294</f>
        <v>0</v>
      </c>
      <c r="J57" s="198"/>
    </row>
    <row r="58" spans="1:10" ht="25.5" customHeight="1" x14ac:dyDescent="0.2">
      <c r="A58" s="120"/>
      <c r="B58" s="129" t="s">
        <v>71</v>
      </c>
      <c r="C58" s="202" t="s">
        <v>72</v>
      </c>
      <c r="D58" s="203"/>
      <c r="E58" s="203"/>
      <c r="F58" s="134" t="s">
        <v>23</v>
      </c>
      <c r="G58" s="135"/>
      <c r="H58" s="135"/>
      <c r="I58" s="201">
        <f>'Rozpočet Pol'!G321</f>
        <v>0</v>
      </c>
      <c r="J58" s="201"/>
    </row>
    <row r="59" spans="1:10" ht="25.5" customHeight="1" x14ac:dyDescent="0.2">
      <c r="A59" s="121"/>
      <c r="B59" s="125" t="s">
        <v>1</v>
      </c>
      <c r="C59" s="125"/>
      <c r="D59" s="126"/>
      <c r="E59" s="126"/>
      <c r="F59" s="136"/>
      <c r="G59" s="137"/>
      <c r="H59" s="137"/>
      <c r="I59" s="204">
        <f>SUM(I47:I58)</f>
        <v>0</v>
      </c>
      <c r="J59" s="204"/>
    </row>
    <row r="60" spans="1:10" x14ac:dyDescent="0.2">
      <c r="F60" s="138"/>
      <c r="G60" s="94"/>
      <c r="H60" s="138"/>
      <c r="I60" s="94"/>
      <c r="J60" s="94"/>
    </row>
    <row r="61" spans="1:10" x14ac:dyDescent="0.2">
      <c r="F61" s="138"/>
      <c r="G61" s="94"/>
      <c r="H61" s="138"/>
      <c r="I61" s="94"/>
      <c r="J61" s="94"/>
    </row>
    <row r="62" spans="1:10" x14ac:dyDescent="0.2">
      <c r="F62" s="138"/>
      <c r="G62" s="94"/>
      <c r="H62" s="138"/>
      <c r="I62" s="94"/>
      <c r="J62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2:J2"/>
    <mergeCell ref="E17:F17"/>
    <mergeCell ref="G16:H16"/>
    <mergeCell ref="G17:H17"/>
    <mergeCell ref="G18:H18"/>
    <mergeCell ref="D3:J3"/>
    <mergeCell ref="G28:I28"/>
    <mergeCell ref="G15:H15"/>
    <mergeCell ref="I15:J15"/>
    <mergeCell ref="E16:F16"/>
    <mergeCell ref="D12:G12"/>
    <mergeCell ref="D13:G13"/>
    <mergeCell ref="I17:J17"/>
    <mergeCell ref="I18:J18"/>
    <mergeCell ref="E18:F18"/>
    <mergeCell ref="E15:F15"/>
    <mergeCell ref="C39:E39"/>
    <mergeCell ref="B40:E40"/>
    <mergeCell ref="I46:J46"/>
    <mergeCell ref="I47:J47"/>
    <mergeCell ref="C47:E47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39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334"/>
  <sheetViews>
    <sheetView tabSelected="1" workbookViewId="0">
      <selection activeCell="F20" sqref="F2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76</v>
      </c>
    </row>
    <row r="2" spans="1:60" ht="25.15" customHeight="1" x14ac:dyDescent="0.2">
      <c r="A2" s="143" t="s">
        <v>75</v>
      </c>
      <c r="B2" s="141"/>
      <c r="C2" s="270" t="s">
        <v>43</v>
      </c>
      <c r="D2" s="271"/>
      <c r="E2" s="271"/>
      <c r="F2" s="271"/>
      <c r="G2" s="272"/>
      <c r="AE2" t="s">
        <v>77</v>
      </c>
    </row>
    <row r="3" spans="1:60" ht="25.15" hidden="1" customHeight="1" x14ac:dyDescent="0.2">
      <c r="A3" s="144" t="s">
        <v>7</v>
      </c>
      <c r="B3" s="142"/>
      <c r="C3" s="273"/>
      <c r="D3" s="274"/>
      <c r="E3" s="274"/>
      <c r="F3" s="274"/>
      <c r="G3" s="275"/>
      <c r="AE3" t="s">
        <v>78</v>
      </c>
    </row>
    <row r="4" spans="1:60" ht="25.15" hidden="1" customHeight="1" x14ac:dyDescent="0.2">
      <c r="A4" s="144" t="s">
        <v>8</v>
      </c>
      <c r="B4" s="142"/>
      <c r="C4" s="273"/>
      <c r="D4" s="274"/>
      <c r="E4" s="274"/>
      <c r="F4" s="274"/>
      <c r="G4" s="275"/>
      <c r="AE4" t="s">
        <v>79</v>
      </c>
    </row>
    <row r="5" spans="1:60" hidden="1" x14ac:dyDescent="0.2">
      <c r="A5" s="145" t="s">
        <v>80</v>
      </c>
      <c r="B5" s="146"/>
      <c r="C5" s="147"/>
      <c r="D5" s="148"/>
      <c r="E5" s="148"/>
      <c r="F5" s="148"/>
      <c r="G5" s="149"/>
      <c r="AE5" t="s">
        <v>81</v>
      </c>
    </row>
    <row r="7" spans="1:60" ht="38.25" x14ac:dyDescent="0.2">
      <c r="A7" s="155" t="s">
        <v>82</v>
      </c>
      <c r="B7" s="156" t="s">
        <v>83</v>
      </c>
      <c r="C7" s="156" t="s">
        <v>84</v>
      </c>
      <c r="D7" s="155" t="s">
        <v>85</v>
      </c>
      <c r="E7" s="155" t="s">
        <v>86</v>
      </c>
      <c r="F7" s="150" t="s">
        <v>87</v>
      </c>
      <c r="G7" s="172" t="s">
        <v>28</v>
      </c>
      <c r="H7" s="173" t="s">
        <v>29</v>
      </c>
      <c r="I7" s="173" t="s">
        <v>88</v>
      </c>
      <c r="J7" s="173" t="s">
        <v>30</v>
      </c>
      <c r="K7" s="173" t="s">
        <v>89</v>
      </c>
      <c r="L7" s="173" t="s">
        <v>90</v>
      </c>
      <c r="M7" s="173" t="s">
        <v>91</v>
      </c>
      <c r="N7" s="173" t="s">
        <v>92</v>
      </c>
      <c r="O7" s="173" t="s">
        <v>93</v>
      </c>
      <c r="P7" s="173" t="s">
        <v>94</v>
      </c>
      <c r="Q7" s="173" t="s">
        <v>95</v>
      </c>
      <c r="R7" s="173" t="s">
        <v>96</v>
      </c>
      <c r="S7" s="173" t="s">
        <v>97</v>
      </c>
      <c r="T7" s="173" t="s">
        <v>98</v>
      </c>
      <c r="U7" s="158" t="s">
        <v>99</v>
      </c>
    </row>
    <row r="8" spans="1:60" x14ac:dyDescent="0.2">
      <c r="A8" s="174" t="s">
        <v>100</v>
      </c>
      <c r="B8" s="175" t="s">
        <v>49</v>
      </c>
      <c r="C8" s="176" t="s">
        <v>50</v>
      </c>
      <c r="D8" s="157"/>
      <c r="E8" s="177"/>
      <c r="F8" s="178"/>
      <c r="G8" s="178">
        <f>SUMIF(AE9:AE61,"&lt;&gt;NOR",G9:G61)</f>
        <v>0</v>
      </c>
      <c r="H8" s="178"/>
      <c r="I8" s="178">
        <f>SUM(I9:I61)</f>
        <v>0</v>
      </c>
      <c r="J8" s="178"/>
      <c r="K8" s="178">
        <f>SUM(K9:K61)</f>
        <v>0</v>
      </c>
      <c r="L8" s="178"/>
      <c r="M8" s="178">
        <f>SUM(M9:M61)</f>
        <v>0</v>
      </c>
      <c r="N8" s="157"/>
      <c r="O8" s="157">
        <f>SUM(O9:O61)</f>
        <v>2.92E-2</v>
      </c>
      <c r="P8" s="157"/>
      <c r="Q8" s="157">
        <f>SUM(Q9:Q61)</f>
        <v>0</v>
      </c>
      <c r="R8" s="157"/>
      <c r="S8" s="157"/>
      <c r="T8" s="174"/>
      <c r="U8" s="157">
        <f>SUM(U9:U61)</f>
        <v>325.74999999999989</v>
      </c>
      <c r="AE8" t="s">
        <v>101</v>
      </c>
    </row>
    <row r="9" spans="1:60" outlineLevel="1" x14ac:dyDescent="0.2">
      <c r="A9" s="152">
        <v>1</v>
      </c>
      <c r="B9" s="159" t="s">
        <v>102</v>
      </c>
      <c r="C9" s="191" t="s">
        <v>103</v>
      </c>
      <c r="D9" s="161" t="s">
        <v>104</v>
      </c>
      <c r="E9" s="166">
        <v>215.6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0.36799999999999999</v>
      </c>
      <c r="U9" s="161">
        <f>ROUND(E9*T9,2)</f>
        <v>79.34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105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192" t="s">
        <v>106</v>
      </c>
      <c r="D10" s="163"/>
      <c r="E10" s="167">
        <v>42.1</v>
      </c>
      <c r="F10" s="170"/>
      <c r="G10" s="170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107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9"/>
      <c r="C11" s="192" t="s">
        <v>108</v>
      </c>
      <c r="D11" s="163"/>
      <c r="E11" s="167">
        <v>25.85</v>
      </c>
      <c r="F11" s="170"/>
      <c r="G11" s="170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107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2"/>
      <c r="B12" s="159"/>
      <c r="C12" s="192" t="s">
        <v>109</v>
      </c>
      <c r="D12" s="163"/>
      <c r="E12" s="167">
        <v>1.2</v>
      </c>
      <c r="F12" s="170"/>
      <c r="G12" s="170"/>
      <c r="H12" s="170"/>
      <c r="I12" s="170"/>
      <c r="J12" s="170"/>
      <c r="K12" s="170"/>
      <c r="L12" s="170"/>
      <c r="M12" s="170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107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/>
      <c r="B13" s="159"/>
      <c r="C13" s="192" t="s">
        <v>110</v>
      </c>
      <c r="D13" s="163"/>
      <c r="E13" s="167">
        <v>0.8</v>
      </c>
      <c r="F13" s="170"/>
      <c r="G13" s="170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107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9"/>
      <c r="C14" s="192" t="s">
        <v>111</v>
      </c>
      <c r="D14" s="163"/>
      <c r="E14" s="167">
        <v>145.65</v>
      </c>
      <c r="F14" s="170"/>
      <c r="G14" s="170"/>
      <c r="H14" s="170"/>
      <c r="I14" s="170"/>
      <c r="J14" s="170"/>
      <c r="K14" s="170"/>
      <c r="L14" s="170"/>
      <c r="M14" s="170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107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2</v>
      </c>
      <c r="B15" s="159" t="s">
        <v>112</v>
      </c>
      <c r="C15" s="191" t="s">
        <v>113</v>
      </c>
      <c r="D15" s="161" t="s">
        <v>104</v>
      </c>
      <c r="E15" s="166">
        <v>480.25</v>
      </c>
      <c r="F15" s="169">
        <f>H15+J15</f>
        <v>0</v>
      </c>
      <c r="G15" s="170">
        <f>ROUND(E15*F15,2)</f>
        <v>0</v>
      </c>
      <c r="H15" s="170"/>
      <c r="I15" s="170">
        <f>ROUND(E15*H15,2)</f>
        <v>0</v>
      </c>
      <c r="J15" s="170"/>
      <c r="K15" s="170">
        <f>ROUND(E15*J15,2)</f>
        <v>0</v>
      </c>
      <c r="L15" s="170">
        <v>21</v>
      </c>
      <c r="M15" s="170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0.187</v>
      </c>
      <c r="U15" s="161">
        <f>ROUND(E15*T15,2)</f>
        <v>89.81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105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9"/>
      <c r="C16" s="192" t="s">
        <v>114</v>
      </c>
      <c r="D16" s="163"/>
      <c r="E16" s="167">
        <v>84.2</v>
      </c>
      <c r="F16" s="170"/>
      <c r="G16" s="170"/>
      <c r="H16" s="170"/>
      <c r="I16" s="170"/>
      <c r="J16" s="170"/>
      <c r="K16" s="170"/>
      <c r="L16" s="170"/>
      <c r="M16" s="170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107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9"/>
      <c r="C17" s="192" t="s">
        <v>115</v>
      </c>
      <c r="D17" s="163"/>
      <c r="E17" s="167">
        <v>4.8</v>
      </c>
      <c r="F17" s="170"/>
      <c r="G17" s="170"/>
      <c r="H17" s="170"/>
      <c r="I17" s="170"/>
      <c r="J17" s="170"/>
      <c r="K17" s="170"/>
      <c r="L17" s="170"/>
      <c r="M17" s="170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107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9"/>
      <c r="C18" s="192" t="s">
        <v>116</v>
      </c>
      <c r="D18" s="163"/>
      <c r="E18" s="167">
        <v>42.5</v>
      </c>
      <c r="F18" s="170"/>
      <c r="G18" s="170"/>
      <c r="H18" s="170"/>
      <c r="I18" s="170"/>
      <c r="J18" s="170"/>
      <c r="K18" s="170"/>
      <c r="L18" s="170"/>
      <c r="M18" s="170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107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9"/>
      <c r="C19" s="192" t="s">
        <v>117</v>
      </c>
      <c r="D19" s="163"/>
      <c r="E19" s="167">
        <v>348.75</v>
      </c>
      <c r="F19" s="170"/>
      <c r="G19" s="170"/>
      <c r="H19" s="170"/>
      <c r="I19" s="170"/>
      <c r="J19" s="170"/>
      <c r="K19" s="170"/>
      <c r="L19" s="170"/>
      <c r="M19" s="170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107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3</v>
      </c>
      <c r="B20" s="159" t="s">
        <v>102</v>
      </c>
      <c r="C20" s="191" t="s">
        <v>103</v>
      </c>
      <c r="D20" s="161" t="s">
        <v>104</v>
      </c>
      <c r="E20" s="166">
        <v>71.2</v>
      </c>
      <c r="F20" s="169">
        <f>H20+J20</f>
        <v>0</v>
      </c>
      <c r="G20" s="170">
        <f>ROUND(E20*F20,2)</f>
        <v>0</v>
      </c>
      <c r="H20" s="170"/>
      <c r="I20" s="170">
        <f>ROUND(E20*H20,2)</f>
        <v>0</v>
      </c>
      <c r="J20" s="170"/>
      <c r="K20" s="170">
        <f>ROUND(E20*J20,2)</f>
        <v>0</v>
      </c>
      <c r="L20" s="170">
        <v>21</v>
      </c>
      <c r="M20" s="170">
        <f>G20*(1+L20/100)</f>
        <v>0</v>
      </c>
      <c r="N20" s="161">
        <v>0</v>
      </c>
      <c r="O20" s="161">
        <f>ROUND(E20*N20,5)</f>
        <v>0</v>
      </c>
      <c r="P20" s="161">
        <v>0</v>
      </c>
      <c r="Q20" s="161">
        <f>ROUND(E20*P20,5)</f>
        <v>0</v>
      </c>
      <c r="R20" s="161"/>
      <c r="S20" s="161"/>
      <c r="T20" s="162">
        <v>0.36799999999999999</v>
      </c>
      <c r="U20" s="161">
        <f>ROUND(E20*T20,2)</f>
        <v>26.2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105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9"/>
      <c r="C21" s="192" t="s">
        <v>118</v>
      </c>
      <c r="D21" s="163"/>
      <c r="E21" s="167">
        <v>71.2</v>
      </c>
      <c r="F21" s="170"/>
      <c r="G21" s="170"/>
      <c r="H21" s="170"/>
      <c r="I21" s="170"/>
      <c r="J21" s="170"/>
      <c r="K21" s="170"/>
      <c r="L21" s="170"/>
      <c r="M21" s="170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107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4</v>
      </c>
      <c r="B22" s="159" t="s">
        <v>102</v>
      </c>
      <c r="C22" s="191" t="s">
        <v>103</v>
      </c>
      <c r="D22" s="161" t="s">
        <v>104</v>
      </c>
      <c r="E22" s="166">
        <v>21.65</v>
      </c>
      <c r="F22" s="169">
        <f>H22+J22</f>
        <v>0</v>
      </c>
      <c r="G22" s="170">
        <f>ROUND(E22*F22,2)</f>
        <v>0</v>
      </c>
      <c r="H22" s="170"/>
      <c r="I22" s="170">
        <f>ROUND(E22*H22,2)</f>
        <v>0</v>
      </c>
      <c r="J22" s="170"/>
      <c r="K22" s="170">
        <f>ROUND(E22*J22,2)</f>
        <v>0</v>
      </c>
      <c r="L22" s="170">
        <v>21</v>
      </c>
      <c r="M22" s="170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0.36799999999999999</v>
      </c>
      <c r="U22" s="161">
        <f>ROUND(E22*T22,2)</f>
        <v>7.97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105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9"/>
      <c r="C23" s="192" t="s">
        <v>119</v>
      </c>
      <c r="D23" s="163"/>
      <c r="E23" s="167">
        <v>21.05</v>
      </c>
      <c r="F23" s="170"/>
      <c r="G23" s="170"/>
      <c r="H23" s="170"/>
      <c r="I23" s="170"/>
      <c r="J23" s="170"/>
      <c r="K23" s="170"/>
      <c r="L23" s="170"/>
      <c r="M23" s="170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107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9"/>
      <c r="C24" s="192" t="s">
        <v>120</v>
      </c>
      <c r="D24" s="163"/>
      <c r="E24" s="167">
        <v>0.6</v>
      </c>
      <c r="F24" s="170"/>
      <c r="G24" s="170"/>
      <c r="H24" s="170"/>
      <c r="I24" s="170"/>
      <c r="J24" s="170"/>
      <c r="K24" s="170"/>
      <c r="L24" s="170"/>
      <c r="M24" s="170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107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5</v>
      </c>
      <c r="B25" s="159" t="s">
        <v>121</v>
      </c>
      <c r="C25" s="191" t="s">
        <v>122</v>
      </c>
      <c r="D25" s="161" t="s">
        <v>104</v>
      </c>
      <c r="E25" s="166">
        <v>21.65</v>
      </c>
      <c r="F25" s="169">
        <f>H25+J25</f>
        <v>0</v>
      </c>
      <c r="G25" s="170">
        <f>ROUND(E25*F25,2)</f>
        <v>0</v>
      </c>
      <c r="H25" s="170"/>
      <c r="I25" s="170">
        <f>ROUND(E25*H25,2)</f>
        <v>0</v>
      </c>
      <c r="J25" s="170"/>
      <c r="K25" s="170">
        <f>ROUND(E25*J25,2)</f>
        <v>0</v>
      </c>
      <c r="L25" s="170">
        <v>21</v>
      </c>
      <c r="M25" s="170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7.3999999999999996E-2</v>
      </c>
      <c r="U25" s="161">
        <f>ROUND(E25*T25,2)</f>
        <v>1.6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105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9"/>
      <c r="C26" s="192" t="s">
        <v>119</v>
      </c>
      <c r="D26" s="163"/>
      <c r="E26" s="167">
        <v>21.05</v>
      </c>
      <c r="F26" s="170"/>
      <c r="G26" s="170"/>
      <c r="H26" s="170"/>
      <c r="I26" s="170"/>
      <c r="J26" s="170"/>
      <c r="K26" s="170"/>
      <c r="L26" s="170"/>
      <c r="M26" s="170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107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/>
      <c r="B27" s="159"/>
      <c r="C27" s="192" t="s">
        <v>120</v>
      </c>
      <c r="D27" s="163"/>
      <c r="E27" s="167">
        <v>0.6</v>
      </c>
      <c r="F27" s="170"/>
      <c r="G27" s="170"/>
      <c r="H27" s="170"/>
      <c r="I27" s="170"/>
      <c r="J27" s="170"/>
      <c r="K27" s="170"/>
      <c r="L27" s="170"/>
      <c r="M27" s="170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107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6</v>
      </c>
      <c r="B28" s="159" t="s">
        <v>123</v>
      </c>
      <c r="C28" s="191" t="s">
        <v>124</v>
      </c>
      <c r="D28" s="161" t="s">
        <v>104</v>
      </c>
      <c r="E28" s="166">
        <v>21.65</v>
      </c>
      <c r="F28" s="169">
        <f>H28+J28</f>
        <v>0</v>
      </c>
      <c r="G28" s="170">
        <f>ROUND(E28*F28,2)</f>
        <v>0</v>
      </c>
      <c r="H28" s="170"/>
      <c r="I28" s="170">
        <f>ROUND(E28*H28,2)</f>
        <v>0</v>
      </c>
      <c r="J28" s="170"/>
      <c r="K28" s="170">
        <f>ROUND(E28*J28,2)</f>
        <v>0</v>
      </c>
      <c r="L28" s="170">
        <v>21</v>
      </c>
      <c r="M28" s="170">
        <f>G28*(1+L28/100)</f>
        <v>0</v>
      </c>
      <c r="N28" s="161">
        <v>0</v>
      </c>
      <c r="O28" s="161">
        <f>ROUND(E28*N28,5)</f>
        <v>0</v>
      </c>
      <c r="P28" s="161">
        <v>0</v>
      </c>
      <c r="Q28" s="161">
        <f>ROUND(E28*P28,5)</f>
        <v>0</v>
      </c>
      <c r="R28" s="161"/>
      <c r="S28" s="161"/>
      <c r="T28" s="162">
        <v>4.2999999999999997E-2</v>
      </c>
      <c r="U28" s="161">
        <f>ROUND(E28*T28,2)</f>
        <v>0.93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105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9"/>
      <c r="C29" s="192" t="s">
        <v>119</v>
      </c>
      <c r="D29" s="163"/>
      <c r="E29" s="167">
        <v>21.05</v>
      </c>
      <c r="F29" s="170"/>
      <c r="G29" s="170"/>
      <c r="H29" s="170"/>
      <c r="I29" s="170"/>
      <c r="J29" s="170"/>
      <c r="K29" s="170"/>
      <c r="L29" s="170"/>
      <c r="M29" s="170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107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9"/>
      <c r="C30" s="192" t="s">
        <v>120</v>
      </c>
      <c r="D30" s="163"/>
      <c r="E30" s="167">
        <v>0.6</v>
      </c>
      <c r="F30" s="170"/>
      <c r="G30" s="170"/>
      <c r="H30" s="170"/>
      <c r="I30" s="170"/>
      <c r="J30" s="170"/>
      <c r="K30" s="170"/>
      <c r="L30" s="170"/>
      <c r="M30" s="170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107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7</v>
      </c>
      <c r="B31" s="159" t="s">
        <v>125</v>
      </c>
      <c r="C31" s="191" t="s">
        <v>126</v>
      </c>
      <c r="D31" s="161" t="s">
        <v>104</v>
      </c>
      <c r="E31" s="166">
        <v>23.8</v>
      </c>
      <c r="F31" s="169">
        <f>H31+J31</f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2.9649999999999999</v>
      </c>
      <c r="U31" s="161">
        <f>ROUND(E31*T31,2)</f>
        <v>70.569999999999993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105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9"/>
      <c r="C32" s="192" t="s">
        <v>127</v>
      </c>
      <c r="D32" s="163"/>
      <c r="E32" s="167">
        <v>15</v>
      </c>
      <c r="F32" s="170"/>
      <c r="G32" s="170"/>
      <c r="H32" s="170"/>
      <c r="I32" s="170"/>
      <c r="J32" s="170"/>
      <c r="K32" s="170"/>
      <c r="L32" s="170"/>
      <c r="M32" s="170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107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9"/>
      <c r="C33" s="192" t="s">
        <v>128</v>
      </c>
      <c r="D33" s="163"/>
      <c r="E33" s="167">
        <v>8.8000000000000007</v>
      </c>
      <c r="F33" s="170"/>
      <c r="G33" s="170"/>
      <c r="H33" s="170"/>
      <c r="I33" s="170"/>
      <c r="J33" s="170"/>
      <c r="K33" s="170"/>
      <c r="L33" s="170"/>
      <c r="M33" s="170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107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2">
        <v>8</v>
      </c>
      <c r="B34" s="159" t="s">
        <v>129</v>
      </c>
      <c r="C34" s="191" t="s">
        <v>130</v>
      </c>
      <c r="D34" s="161" t="s">
        <v>104</v>
      </c>
      <c r="E34" s="166">
        <v>24.84</v>
      </c>
      <c r="F34" s="169">
        <f>H34+J34</f>
        <v>0</v>
      </c>
      <c r="G34" s="170">
        <f>ROUND(E34*F34,2)</f>
        <v>0</v>
      </c>
      <c r="H34" s="170"/>
      <c r="I34" s="170">
        <f>ROUND(E34*H34,2)</f>
        <v>0</v>
      </c>
      <c r="J34" s="170"/>
      <c r="K34" s="170">
        <f>ROUND(E34*J34,2)</f>
        <v>0</v>
      </c>
      <c r="L34" s="170">
        <v>21</v>
      </c>
      <c r="M34" s="170">
        <f>G34*(1+L34/100)</f>
        <v>0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0.23</v>
      </c>
      <c r="U34" s="161">
        <f>ROUND(E34*T34,2)</f>
        <v>5.71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105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9"/>
      <c r="C35" s="192" t="s">
        <v>131</v>
      </c>
      <c r="D35" s="163"/>
      <c r="E35" s="167">
        <v>8.2799999999999994</v>
      </c>
      <c r="F35" s="170"/>
      <c r="G35" s="170"/>
      <c r="H35" s="170"/>
      <c r="I35" s="170"/>
      <c r="J35" s="170"/>
      <c r="K35" s="170"/>
      <c r="L35" s="170"/>
      <c r="M35" s="170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107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9"/>
      <c r="C36" s="192" t="s">
        <v>132</v>
      </c>
      <c r="D36" s="163"/>
      <c r="E36" s="167">
        <v>16.559999999999999</v>
      </c>
      <c r="F36" s="170"/>
      <c r="G36" s="170"/>
      <c r="H36" s="170"/>
      <c r="I36" s="170"/>
      <c r="J36" s="170"/>
      <c r="K36" s="170"/>
      <c r="L36" s="170"/>
      <c r="M36" s="170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107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9</v>
      </c>
      <c r="B37" s="159" t="s">
        <v>133</v>
      </c>
      <c r="C37" s="191" t="s">
        <v>134</v>
      </c>
      <c r="D37" s="161" t="s">
        <v>104</v>
      </c>
      <c r="E37" s="166">
        <v>2.6579999999999999</v>
      </c>
      <c r="F37" s="169">
        <f>H37+J37</f>
        <v>0</v>
      </c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21</v>
      </c>
      <c r="M37" s="170">
        <f>G37*(1+L37/100)</f>
        <v>0</v>
      </c>
      <c r="N37" s="161">
        <v>0</v>
      </c>
      <c r="O37" s="161">
        <f>ROUND(E37*N37,5)</f>
        <v>0</v>
      </c>
      <c r="P37" s="161">
        <v>0</v>
      </c>
      <c r="Q37" s="161">
        <f>ROUND(E37*P37,5)</f>
        <v>0</v>
      </c>
      <c r="R37" s="161"/>
      <c r="S37" s="161"/>
      <c r="T37" s="162">
        <v>3.1309999999999998</v>
      </c>
      <c r="U37" s="161">
        <f>ROUND(E37*T37,2)</f>
        <v>8.32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105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9"/>
      <c r="C38" s="192" t="s">
        <v>135</v>
      </c>
      <c r="D38" s="163"/>
      <c r="E38" s="167">
        <v>0.1215</v>
      </c>
      <c r="F38" s="170"/>
      <c r="G38" s="170"/>
      <c r="H38" s="170"/>
      <c r="I38" s="170"/>
      <c r="J38" s="170"/>
      <c r="K38" s="170"/>
      <c r="L38" s="170"/>
      <c r="M38" s="170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107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9"/>
      <c r="C39" s="192" t="s">
        <v>136</v>
      </c>
      <c r="D39" s="163"/>
      <c r="E39" s="167">
        <v>0.1215</v>
      </c>
      <c r="F39" s="170"/>
      <c r="G39" s="170"/>
      <c r="H39" s="170"/>
      <c r="I39" s="170"/>
      <c r="J39" s="170"/>
      <c r="K39" s="170"/>
      <c r="L39" s="170"/>
      <c r="M39" s="170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107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9"/>
      <c r="C40" s="192" t="s">
        <v>137</v>
      </c>
      <c r="D40" s="163"/>
      <c r="E40" s="167">
        <v>1.875</v>
      </c>
      <c r="F40" s="170"/>
      <c r="G40" s="170"/>
      <c r="H40" s="170"/>
      <c r="I40" s="170"/>
      <c r="J40" s="170"/>
      <c r="K40" s="170"/>
      <c r="L40" s="170"/>
      <c r="M40" s="170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107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9"/>
      <c r="C41" s="192" t="s">
        <v>138</v>
      </c>
      <c r="D41" s="163"/>
      <c r="E41" s="167">
        <v>0.54</v>
      </c>
      <c r="F41" s="170"/>
      <c r="G41" s="170"/>
      <c r="H41" s="170"/>
      <c r="I41" s="170"/>
      <c r="J41" s="170"/>
      <c r="K41" s="170"/>
      <c r="L41" s="170"/>
      <c r="M41" s="170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107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10</v>
      </c>
      <c r="B42" s="159" t="s">
        <v>139</v>
      </c>
      <c r="C42" s="191" t="s">
        <v>140</v>
      </c>
      <c r="D42" s="161" t="s">
        <v>141</v>
      </c>
      <c r="E42" s="166">
        <v>29.8</v>
      </c>
      <c r="F42" s="169">
        <f>H42+J42</f>
        <v>0</v>
      </c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21</v>
      </c>
      <c r="M42" s="170">
        <f>G42*(1+L42/100)</f>
        <v>0</v>
      </c>
      <c r="N42" s="161">
        <v>9.7999999999999997E-4</v>
      </c>
      <c r="O42" s="161">
        <f>ROUND(E42*N42,5)</f>
        <v>2.92E-2</v>
      </c>
      <c r="P42" s="161">
        <v>0</v>
      </c>
      <c r="Q42" s="161">
        <f>ROUND(E42*P42,5)</f>
        <v>0</v>
      </c>
      <c r="R42" s="161"/>
      <c r="S42" s="161"/>
      <c r="T42" s="162">
        <v>0.23599999999999999</v>
      </c>
      <c r="U42" s="161">
        <f>ROUND(E42*T42,2)</f>
        <v>7.03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105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9"/>
      <c r="C43" s="192" t="s">
        <v>142</v>
      </c>
      <c r="D43" s="163"/>
      <c r="E43" s="167">
        <v>21</v>
      </c>
      <c r="F43" s="170"/>
      <c r="G43" s="170"/>
      <c r="H43" s="170"/>
      <c r="I43" s="170"/>
      <c r="J43" s="170"/>
      <c r="K43" s="170"/>
      <c r="L43" s="170"/>
      <c r="M43" s="170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107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9"/>
      <c r="C44" s="192" t="s">
        <v>128</v>
      </c>
      <c r="D44" s="163"/>
      <c r="E44" s="167">
        <v>8.8000000000000007</v>
      </c>
      <c r="F44" s="170"/>
      <c r="G44" s="170"/>
      <c r="H44" s="170"/>
      <c r="I44" s="170"/>
      <c r="J44" s="170"/>
      <c r="K44" s="170"/>
      <c r="L44" s="170"/>
      <c r="M44" s="170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107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11</v>
      </c>
      <c r="B45" s="159" t="s">
        <v>143</v>
      </c>
      <c r="C45" s="191" t="s">
        <v>144</v>
      </c>
      <c r="D45" s="161" t="s">
        <v>141</v>
      </c>
      <c r="E45" s="166">
        <v>29.8</v>
      </c>
      <c r="F45" s="169">
        <f>H45+J45</f>
        <v>0</v>
      </c>
      <c r="G45" s="170">
        <f>ROUND(E45*F45,2)</f>
        <v>0</v>
      </c>
      <c r="H45" s="170"/>
      <c r="I45" s="170">
        <f>ROUND(E45*H45,2)</f>
        <v>0</v>
      </c>
      <c r="J45" s="170"/>
      <c r="K45" s="170">
        <f>ROUND(E45*J45,2)</f>
        <v>0</v>
      </c>
      <c r="L45" s="170">
        <v>21</v>
      </c>
      <c r="M45" s="170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7.0000000000000007E-2</v>
      </c>
      <c r="U45" s="161">
        <f>ROUND(E45*T45,2)</f>
        <v>2.09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105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9"/>
      <c r="C46" s="192" t="s">
        <v>142</v>
      </c>
      <c r="D46" s="163"/>
      <c r="E46" s="167">
        <v>21</v>
      </c>
      <c r="F46" s="170"/>
      <c r="G46" s="170"/>
      <c r="H46" s="170"/>
      <c r="I46" s="170"/>
      <c r="J46" s="170"/>
      <c r="K46" s="170"/>
      <c r="L46" s="170"/>
      <c r="M46" s="170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107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/>
      <c r="B47" s="159"/>
      <c r="C47" s="192" t="s">
        <v>128</v>
      </c>
      <c r="D47" s="163"/>
      <c r="E47" s="167">
        <v>8.8000000000000007</v>
      </c>
      <c r="F47" s="170"/>
      <c r="G47" s="170"/>
      <c r="H47" s="170"/>
      <c r="I47" s="170"/>
      <c r="J47" s="170"/>
      <c r="K47" s="170"/>
      <c r="L47" s="170"/>
      <c r="M47" s="170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107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12</v>
      </c>
      <c r="B48" s="159" t="s">
        <v>145</v>
      </c>
      <c r="C48" s="191" t="s">
        <v>146</v>
      </c>
      <c r="D48" s="161" t="s">
        <v>104</v>
      </c>
      <c r="E48" s="166">
        <v>8.3131199999999996</v>
      </c>
      <c r="F48" s="169">
        <f>H48+J48</f>
        <v>0</v>
      </c>
      <c r="G48" s="170">
        <f>ROUND(E48*F48,2)</f>
        <v>0</v>
      </c>
      <c r="H48" s="170"/>
      <c r="I48" s="170">
        <f>ROUND(E48*H48,2)</f>
        <v>0</v>
      </c>
      <c r="J48" s="170"/>
      <c r="K48" s="170">
        <f>ROUND(E48*J48,2)</f>
        <v>0</v>
      </c>
      <c r="L48" s="170">
        <v>21</v>
      </c>
      <c r="M48" s="170">
        <f>G48*(1+L48/100)</f>
        <v>0</v>
      </c>
      <c r="N48" s="161">
        <v>0</v>
      </c>
      <c r="O48" s="161">
        <f>ROUND(E48*N48,5)</f>
        <v>0</v>
      </c>
      <c r="P48" s="161">
        <v>0</v>
      </c>
      <c r="Q48" s="161">
        <f>ROUND(E48*P48,5)</f>
        <v>0</v>
      </c>
      <c r="R48" s="161"/>
      <c r="S48" s="161"/>
      <c r="T48" s="162">
        <v>0.20200000000000001</v>
      </c>
      <c r="U48" s="161">
        <f>ROUND(E48*T48,2)</f>
        <v>1.68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105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/>
      <c r="B49" s="159"/>
      <c r="C49" s="192" t="s">
        <v>147</v>
      </c>
      <c r="D49" s="163"/>
      <c r="E49" s="167">
        <v>2</v>
      </c>
      <c r="F49" s="170"/>
      <c r="G49" s="170"/>
      <c r="H49" s="170"/>
      <c r="I49" s="170"/>
      <c r="J49" s="170"/>
      <c r="K49" s="170"/>
      <c r="L49" s="170"/>
      <c r="M49" s="170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107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9"/>
      <c r="C50" s="192" t="s">
        <v>148</v>
      </c>
      <c r="D50" s="163"/>
      <c r="E50" s="167">
        <v>6.3131199999999996</v>
      </c>
      <c r="F50" s="170"/>
      <c r="G50" s="170"/>
      <c r="H50" s="170"/>
      <c r="I50" s="170"/>
      <c r="J50" s="170"/>
      <c r="K50" s="170"/>
      <c r="L50" s="170"/>
      <c r="M50" s="170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107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2">
        <v>13</v>
      </c>
      <c r="B51" s="159" t="s">
        <v>149</v>
      </c>
      <c r="C51" s="191" t="s">
        <v>150</v>
      </c>
      <c r="D51" s="161" t="s">
        <v>104</v>
      </c>
      <c r="E51" s="166">
        <v>810.03800000000001</v>
      </c>
      <c r="F51" s="169">
        <f>H51+J51</f>
        <v>0</v>
      </c>
      <c r="G51" s="170">
        <f>ROUND(E51*F51,2)</f>
        <v>0</v>
      </c>
      <c r="H51" s="170"/>
      <c r="I51" s="170">
        <f>ROUND(E51*H51,2)</f>
        <v>0</v>
      </c>
      <c r="J51" s="170"/>
      <c r="K51" s="170">
        <f>ROUND(E51*J51,2)</f>
        <v>0</v>
      </c>
      <c r="L51" s="170">
        <v>21</v>
      </c>
      <c r="M51" s="170">
        <f>G51*(1+L51/100)</f>
        <v>0</v>
      </c>
      <c r="N51" s="161">
        <v>0</v>
      </c>
      <c r="O51" s="161">
        <f>ROUND(E51*N51,5)</f>
        <v>0</v>
      </c>
      <c r="P51" s="161">
        <v>0</v>
      </c>
      <c r="Q51" s="161">
        <f>ROUND(E51*P51,5)</f>
        <v>0</v>
      </c>
      <c r="R51" s="161"/>
      <c r="S51" s="161"/>
      <c r="T51" s="162">
        <v>1.0999999999999999E-2</v>
      </c>
      <c r="U51" s="161">
        <f>ROUND(E51*T51,2)</f>
        <v>8.91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105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9"/>
      <c r="C52" s="192" t="s">
        <v>151</v>
      </c>
      <c r="D52" s="163"/>
      <c r="E52" s="167">
        <v>810.03800000000001</v>
      </c>
      <c r="F52" s="170"/>
      <c r="G52" s="170"/>
      <c r="H52" s="170"/>
      <c r="I52" s="170"/>
      <c r="J52" s="170"/>
      <c r="K52" s="170"/>
      <c r="L52" s="170"/>
      <c r="M52" s="170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107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14</v>
      </c>
      <c r="B53" s="159" t="s">
        <v>152</v>
      </c>
      <c r="C53" s="191" t="s">
        <v>153</v>
      </c>
      <c r="D53" s="161" t="s">
        <v>104</v>
      </c>
      <c r="E53" s="166">
        <v>712</v>
      </c>
      <c r="F53" s="169">
        <f>H53+J53</f>
        <v>0</v>
      </c>
      <c r="G53" s="170">
        <f>ROUND(E53*F53,2)</f>
        <v>0</v>
      </c>
      <c r="H53" s="170"/>
      <c r="I53" s="170">
        <f>ROUND(E53*H53,2)</f>
        <v>0</v>
      </c>
      <c r="J53" s="170"/>
      <c r="K53" s="170">
        <f>ROUND(E53*J53,2)</f>
        <v>0</v>
      </c>
      <c r="L53" s="170">
        <v>21</v>
      </c>
      <c r="M53" s="170">
        <f>G53*(1+L53/100)</f>
        <v>0</v>
      </c>
      <c r="N53" s="161">
        <v>0</v>
      </c>
      <c r="O53" s="161">
        <f>ROUND(E53*N53,5)</f>
        <v>0</v>
      </c>
      <c r="P53" s="161">
        <v>0</v>
      </c>
      <c r="Q53" s="161">
        <f>ROUND(E53*P53,5)</f>
        <v>0</v>
      </c>
      <c r="R53" s="161"/>
      <c r="S53" s="161"/>
      <c r="T53" s="162">
        <v>0</v>
      </c>
      <c r="U53" s="161">
        <f>ROUND(E53*T53,2)</f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105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/>
      <c r="B54" s="159"/>
      <c r="C54" s="192" t="s">
        <v>154</v>
      </c>
      <c r="D54" s="163"/>
      <c r="E54" s="167">
        <v>712</v>
      </c>
      <c r="F54" s="170"/>
      <c r="G54" s="170"/>
      <c r="H54" s="170"/>
      <c r="I54" s="170"/>
      <c r="J54" s="170"/>
      <c r="K54" s="170"/>
      <c r="L54" s="170"/>
      <c r="M54" s="170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107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52">
        <v>15</v>
      </c>
      <c r="B55" s="159" t="s">
        <v>155</v>
      </c>
      <c r="C55" s="191" t="s">
        <v>156</v>
      </c>
      <c r="D55" s="161" t="s">
        <v>157</v>
      </c>
      <c r="E55" s="166">
        <v>1329.9084</v>
      </c>
      <c r="F55" s="169">
        <f>H55+J55</f>
        <v>0</v>
      </c>
      <c r="G55" s="170">
        <f>ROUND(E55*F55,2)</f>
        <v>0</v>
      </c>
      <c r="H55" s="170"/>
      <c r="I55" s="170">
        <f>ROUND(E55*H55,2)</f>
        <v>0</v>
      </c>
      <c r="J55" s="170"/>
      <c r="K55" s="170">
        <f>ROUND(E55*J55,2)</f>
        <v>0</v>
      </c>
      <c r="L55" s="170">
        <v>21</v>
      </c>
      <c r="M55" s="170">
        <f>G55*(1+L55/100)</f>
        <v>0</v>
      </c>
      <c r="N55" s="161">
        <v>0</v>
      </c>
      <c r="O55" s="161">
        <f>ROUND(E55*N55,5)</f>
        <v>0</v>
      </c>
      <c r="P55" s="161">
        <v>0</v>
      </c>
      <c r="Q55" s="161">
        <f>ROUND(E55*P55,5)</f>
        <v>0</v>
      </c>
      <c r="R55" s="161"/>
      <c r="S55" s="161"/>
      <c r="T55" s="162">
        <v>0</v>
      </c>
      <c r="U55" s="161">
        <f>ROUND(E55*T55,2)</f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105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9"/>
      <c r="C56" s="192" t="s">
        <v>158</v>
      </c>
      <c r="D56" s="163"/>
      <c r="E56" s="167">
        <v>1329.9084</v>
      </c>
      <c r="F56" s="170"/>
      <c r="G56" s="170"/>
      <c r="H56" s="170"/>
      <c r="I56" s="170"/>
      <c r="J56" s="170"/>
      <c r="K56" s="170"/>
      <c r="L56" s="170"/>
      <c r="M56" s="170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107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16</v>
      </c>
      <c r="B57" s="159" t="s">
        <v>159</v>
      </c>
      <c r="C57" s="191" t="s">
        <v>160</v>
      </c>
      <c r="D57" s="161" t="s">
        <v>157</v>
      </c>
      <c r="E57" s="166">
        <v>64.08</v>
      </c>
      <c r="F57" s="169">
        <f>H57+J57</f>
        <v>0</v>
      </c>
      <c r="G57" s="170">
        <f>ROUND(E57*F57,2)</f>
        <v>0</v>
      </c>
      <c r="H57" s="170"/>
      <c r="I57" s="170">
        <f>ROUND(E57*H57,2)</f>
        <v>0</v>
      </c>
      <c r="J57" s="170"/>
      <c r="K57" s="170">
        <f>ROUND(E57*J57,2)</f>
        <v>0</v>
      </c>
      <c r="L57" s="170">
        <v>21</v>
      </c>
      <c r="M57" s="170">
        <f>G57*(1+L57/100)</f>
        <v>0</v>
      </c>
      <c r="N57" s="161">
        <v>0</v>
      </c>
      <c r="O57" s="161">
        <f>ROUND(E57*N57,5)</f>
        <v>0</v>
      </c>
      <c r="P57" s="161">
        <v>0</v>
      </c>
      <c r="Q57" s="161">
        <f>ROUND(E57*P57,5)</f>
        <v>0</v>
      </c>
      <c r="R57" s="161"/>
      <c r="S57" s="161"/>
      <c r="T57" s="162">
        <v>0</v>
      </c>
      <c r="U57" s="161">
        <f>ROUND(E57*T57,2)</f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105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/>
      <c r="B58" s="159"/>
      <c r="C58" s="250" t="s">
        <v>161</v>
      </c>
      <c r="D58" s="251"/>
      <c r="E58" s="252"/>
      <c r="F58" s="253"/>
      <c r="G58" s="254"/>
      <c r="H58" s="170"/>
      <c r="I58" s="170"/>
      <c r="J58" s="170"/>
      <c r="K58" s="170"/>
      <c r="L58" s="170"/>
      <c r="M58" s="170"/>
      <c r="N58" s="161"/>
      <c r="O58" s="161"/>
      <c r="P58" s="161"/>
      <c r="Q58" s="161"/>
      <c r="R58" s="161"/>
      <c r="S58" s="161"/>
      <c r="T58" s="162"/>
      <c r="U58" s="161"/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162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4" t="str">
        <f>C58</f>
        <v>Odpad kategorie "O".</v>
      </c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9"/>
      <c r="C59" s="192" t="s">
        <v>163</v>
      </c>
      <c r="D59" s="163"/>
      <c r="E59" s="167">
        <v>64.08</v>
      </c>
      <c r="F59" s="170"/>
      <c r="G59" s="170"/>
      <c r="H59" s="170"/>
      <c r="I59" s="170"/>
      <c r="J59" s="170"/>
      <c r="K59" s="170"/>
      <c r="L59" s="170"/>
      <c r="M59" s="170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107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17</v>
      </c>
      <c r="B60" s="159" t="s">
        <v>164</v>
      </c>
      <c r="C60" s="191" t="s">
        <v>165</v>
      </c>
      <c r="D60" s="161" t="s">
        <v>141</v>
      </c>
      <c r="E60" s="166">
        <v>866</v>
      </c>
      <c r="F60" s="169">
        <f>H60+J60</f>
        <v>0</v>
      </c>
      <c r="G60" s="170">
        <f>ROUND(E60*F60,2)</f>
        <v>0</v>
      </c>
      <c r="H60" s="170"/>
      <c r="I60" s="170">
        <f>ROUND(E60*H60,2)</f>
        <v>0</v>
      </c>
      <c r="J60" s="170"/>
      <c r="K60" s="170">
        <f>ROUND(E60*J60,2)</f>
        <v>0</v>
      </c>
      <c r="L60" s="170">
        <v>21</v>
      </c>
      <c r="M60" s="170">
        <f>G60*(1+L60/100)</f>
        <v>0</v>
      </c>
      <c r="N60" s="161">
        <v>0</v>
      </c>
      <c r="O60" s="161">
        <f>ROUND(E60*N60,5)</f>
        <v>0</v>
      </c>
      <c r="P60" s="161">
        <v>0</v>
      </c>
      <c r="Q60" s="161">
        <f>ROUND(E60*P60,5)</f>
        <v>0</v>
      </c>
      <c r="R60" s="161"/>
      <c r="S60" s="161"/>
      <c r="T60" s="162">
        <v>1.7999999999999999E-2</v>
      </c>
      <c r="U60" s="161">
        <f>ROUND(E60*T60,2)</f>
        <v>15.59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105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9"/>
      <c r="C61" s="192" t="s">
        <v>166</v>
      </c>
      <c r="D61" s="163"/>
      <c r="E61" s="167">
        <v>866</v>
      </c>
      <c r="F61" s="170"/>
      <c r="G61" s="170"/>
      <c r="H61" s="170"/>
      <c r="I61" s="170"/>
      <c r="J61" s="170"/>
      <c r="K61" s="170"/>
      <c r="L61" s="170"/>
      <c r="M61" s="170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107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153" t="s">
        <v>100</v>
      </c>
      <c r="B62" s="160" t="s">
        <v>51</v>
      </c>
      <c r="C62" s="193" t="s">
        <v>52</v>
      </c>
      <c r="D62" s="164"/>
      <c r="E62" s="168"/>
      <c r="F62" s="171"/>
      <c r="G62" s="171">
        <f>SUMIF(AE63:AE115,"&lt;&gt;NOR",G63:G115)</f>
        <v>0</v>
      </c>
      <c r="H62" s="171"/>
      <c r="I62" s="171">
        <f>SUM(I63:I115)</f>
        <v>0</v>
      </c>
      <c r="J62" s="171"/>
      <c r="K62" s="171">
        <f>SUM(K63:K115)</f>
        <v>0</v>
      </c>
      <c r="L62" s="171"/>
      <c r="M62" s="171">
        <f>SUM(M63:M115)</f>
        <v>0</v>
      </c>
      <c r="N62" s="164"/>
      <c r="O62" s="164">
        <f>SUM(O63:O115)</f>
        <v>0</v>
      </c>
      <c r="P62" s="164"/>
      <c r="Q62" s="164">
        <f>SUM(Q63:Q115)</f>
        <v>52.325499999999998</v>
      </c>
      <c r="R62" s="164"/>
      <c r="S62" s="164"/>
      <c r="T62" s="165"/>
      <c r="U62" s="164">
        <f>SUM(U63:U115)</f>
        <v>85.22</v>
      </c>
      <c r="AE62" t="s">
        <v>101</v>
      </c>
    </row>
    <row r="63" spans="1:60" ht="22.5" outlineLevel="1" x14ac:dyDescent="0.2">
      <c r="A63" s="152">
        <v>18</v>
      </c>
      <c r="B63" s="159" t="s">
        <v>167</v>
      </c>
      <c r="C63" s="191" t="s">
        <v>168</v>
      </c>
      <c r="D63" s="161" t="s">
        <v>169</v>
      </c>
      <c r="E63" s="166">
        <v>4</v>
      </c>
      <c r="F63" s="169">
        <f>H63+J63</f>
        <v>0</v>
      </c>
      <c r="G63" s="170">
        <f>ROUND(E63*F63,2)</f>
        <v>0</v>
      </c>
      <c r="H63" s="170"/>
      <c r="I63" s="170">
        <f>ROUND(E63*H63,2)</f>
        <v>0</v>
      </c>
      <c r="J63" s="170"/>
      <c r="K63" s="170">
        <f>ROUND(E63*J63,2)</f>
        <v>0</v>
      </c>
      <c r="L63" s="170">
        <v>21</v>
      </c>
      <c r="M63" s="170">
        <f>G63*(1+L63/100)</f>
        <v>0</v>
      </c>
      <c r="N63" s="161">
        <v>0</v>
      </c>
      <c r="O63" s="161">
        <f>ROUND(E63*N63,5)</f>
        <v>0</v>
      </c>
      <c r="P63" s="161">
        <v>0</v>
      </c>
      <c r="Q63" s="161">
        <f>ROUND(E63*P63,5)</f>
        <v>0</v>
      </c>
      <c r="R63" s="161"/>
      <c r="S63" s="161"/>
      <c r="T63" s="162">
        <v>0</v>
      </c>
      <c r="U63" s="161">
        <f>ROUND(E63*T63,2)</f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105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/>
      <c r="B64" s="159"/>
      <c r="C64" s="250" t="s">
        <v>460</v>
      </c>
      <c r="D64" s="251"/>
      <c r="E64" s="252"/>
      <c r="F64" s="253"/>
      <c r="G64" s="254"/>
      <c r="H64" s="170"/>
      <c r="I64" s="170"/>
      <c r="J64" s="170"/>
      <c r="K64" s="170"/>
      <c r="L64" s="170"/>
      <c r="M64" s="170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162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4" t="str">
        <f>C64</f>
        <v>Obvody kmene 34 cm.</v>
      </c>
      <c r="BB64" s="151"/>
      <c r="BC64" s="151"/>
      <c r="BD64" s="151"/>
      <c r="BE64" s="151"/>
      <c r="BF64" s="151"/>
      <c r="BG64" s="151"/>
      <c r="BH64" s="151"/>
    </row>
    <row r="65" spans="1:60" ht="45" outlineLevel="1" x14ac:dyDescent="0.2">
      <c r="A65" s="152"/>
      <c r="B65" s="159"/>
      <c r="C65" s="250" t="s">
        <v>170</v>
      </c>
      <c r="D65" s="251"/>
      <c r="E65" s="252"/>
      <c r="F65" s="253"/>
      <c r="G65" s="254"/>
      <c r="H65" s="170"/>
      <c r="I65" s="170"/>
      <c r="J65" s="170"/>
      <c r="K65" s="170"/>
      <c r="L65" s="170"/>
      <c r="M65" s="170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162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4" t="str">
        <f>C65</f>
        <v>Odfrézování pařezů, likvidace větví a listí drcením např.štěpkovačem s následným uložením pro sadové úpravy mimo stavbu pro potřeby investora – uložení není obsahem projektu, dřevěné kmeny nařezány v místě stavby a odvezeny pro další využití – další využití není podrobně specifikováno a není obsahem projektu – nebude uloženo na skládce.</v>
      </c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9"/>
      <c r="C66" s="192" t="s">
        <v>171</v>
      </c>
      <c r="D66" s="163"/>
      <c r="E66" s="167">
        <v>4</v>
      </c>
      <c r="F66" s="170"/>
      <c r="G66" s="170"/>
      <c r="H66" s="170"/>
      <c r="I66" s="170"/>
      <c r="J66" s="170"/>
      <c r="K66" s="170"/>
      <c r="L66" s="170"/>
      <c r="M66" s="170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107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2">
        <v>19</v>
      </c>
      <c r="B67" s="159" t="s">
        <v>172</v>
      </c>
      <c r="C67" s="191" t="s">
        <v>173</v>
      </c>
      <c r="D67" s="161" t="s">
        <v>169</v>
      </c>
      <c r="E67" s="166">
        <v>1</v>
      </c>
      <c r="F67" s="169">
        <f>H67+J67</f>
        <v>0</v>
      </c>
      <c r="G67" s="170">
        <f>ROUND(E67*F67,2)</f>
        <v>0</v>
      </c>
      <c r="H67" s="170"/>
      <c r="I67" s="170">
        <f>ROUND(E67*H67,2)</f>
        <v>0</v>
      </c>
      <c r="J67" s="170"/>
      <c r="K67" s="170">
        <f>ROUND(E67*J67,2)</f>
        <v>0</v>
      </c>
      <c r="L67" s="170">
        <v>21</v>
      </c>
      <c r="M67" s="170">
        <f>G67*(1+L67/100)</f>
        <v>0</v>
      </c>
      <c r="N67" s="161">
        <v>0</v>
      </c>
      <c r="O67" s="161">
        <f>ROUND(E67*N67,5)</f>
        <v>0</v>
      </c>
      <c r="P67" s="161">
        <v>0</v>
      </c>
      <c r="Q67" s="161">
        <f>ROUND(E67*P67,5)</f>
        <v>0</v>
      </c>
      <c r="R67" s="161"/>
      <c r="S67" s="161"/>
      <c r="T67" s="162">
        <v>0</v>
      </c>
      <c r="U67" s="161">
        <f>ROUND(E67*T67,2)</f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105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/>
      <c r="B68" s="159"/>
      <c r="C68" s="192" t="s">
        <v>49</v>
      </c>
      <c r="D68" s="163"/>
      <c r="E68" s="167">
        <v>1</v>
      </c>
      <c r="F68" s="170"/>
      <c r="G68" s="170"/>
      <c r="H68" s="170"/>
      <c r="I68" s="170"/>
      <c r="J68" s="170"/>
      <c r="K68" s="170"/>
      <c r="L68" s="170"/>
      <c r="M68" s="170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107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2">
        <v>20</v>
      </c>
      <c r="B69" s="159" t="s">
        <v>174</v>
      </c>
      <c r="C69" s="191" t="s">
        <v>175</v>
      </c>
      <c r="D69" s="161" t="s">
        <v>169</v>
      </c>
      <c r="E69" s="166">
        <v>2</v>
      </c>
      <c r="F69" s="169">
        <f>H69+J69</f>
        <v>0</v>
      </c>
      <c r="G69" s="170">
        <f>ROUND(E69*F69,2)</f>
        <v>0</v>
      </c>
      <c r="H69" s="170"/>
      <c r="I69" s="170">
        <f>ROUND(E69*H69,2)</f>
        <v>0</v>
      </c>
      <c r="J69" s="170"/>
      <c r="K69" s="170">
        <f>ROUND(E69*J69,2)</f>
        <v>0</v>
      </c>
      <c r="L69" s="170">
        <v>21</v>
      </c>
      <c r="M69" s="170">
        <f>G69*(1+L69/100)</f>
        <v>0</v>
      </c>
      <c r="N69" s="161">
        <v>0</v>
      </c>
      <c r="O69" s="161">
        <f>ROUND(E69*N69,5)</f>
        <v>0</v>
      </c>
      <c r="P69" s="161">
        <v>0</v>
      </c>
      <c r="Q69" s="161">
        <f>ROUND(E69*P69,5)</f>
        <v>0</v>
      </c>
      <c r="R69" s="161"/>
      <c r="S69" s="161"/>
      <c r="T69" s="162">
        <v>0</v>
      </c>
      <c r="U69" s="161">
        <f>ROUND(E69*T69,2)</f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105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9"/>
      <c r="C70" s="192" t="s">
        <v>55</v>
      </c>
      <c r="D70" s="163"/>
      <c r="E70" s="167">
        <v>2</v>
      </c>
      <c r="F70" s="170"/>
      <c r="G70" s="170"/>
      <c r="H70" s="170"/>
      <c r="I70" s="170"/>
      <c r="J70" s="170"/>
      <c r="K70" s="170"/>
      <c r="L70" s="170"/>
      <c r="M70" s="170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107</v>
      </c>
      <c r="AF70" s="151">
        <v>0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52">
        <v>21</v>
      </c>
      <c r="B71" s="159" t="s">
        <v>176</v>
      </c>
      <c r="C71" s="191" t="s">
        <v>177</v>
      </c>
      <c r="D71" s="161" t="s">
        <v>169</v>
      </c>
      <c r="E71" s="166">
        <v>1</v>
      </c>
      <c r="F71" s="169">
        <f>H71+J71</f>
        <v>0</v>
      </c>
      <c r="G71" s="170">
        <f>ROUND(E71*F71,2)</f>
        <v>0</v>
      </c>
      <c r="H71" s="170"/>
      <c r="I71" s="170">
        <f>ROUND(E71*H71,2)</f>
        <v>0</v>
      </c>
      <c r="J71" s="170"/>
      <c r="K71" s="170">
        <f>ROUND(E71*J71,2)</f>
        <v>0</v>
      </c>
      <c r="L71" s="170">
        <v>21</v>
      </c>
      <c r="M71" s="170">
        <f>G71*(1+L71/100)</f>
        <v>0</v>
      </c>
      <c r="N71" s="161">
        <v>0</v>
      </c>
      <c r="O71" s="161">
        <f>ROUND(E71*N71,5)</f>
        <v>0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105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/>
      <c r="B72" s="159"/>
      <c r="C72" s="250" t="s">
        <v>178</v>
      </c>
      <c r="D72" s="251"/>
      <c r="E72" s="252"/>
      <c r="F72" s="253"/>
      <c r="G72" s="254"/>
      <c r="H72" s="170"/>
      <c r="I72" s="170"/>
      <c r="J72" s="170"/>
      <c r="K72" s="170"/>
      <c r="L72" s="170"/>
      <c r="M72" s="170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162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4" t="str">
        <f>C72</f>
        <v>Ocelová konstrukce, cca v=5m, záchytná síť.</v>
      </c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/>
      <c r="B73" s="159"/>
      <c r="C73" s="192" t="s">
        <v>49</v>
      </c>
      <c r="D73" s="163"/>
      <c r="E73" s="167">
        <v>1</v>
      </c>
      <c r="F73" s="170"/>
      <c r="G73" s="170"/>
      <c r="H73" s="170"/>
      <c r="I73" s="170"/>
      <c r="J73" s="170"/>
      <c r="K73" s="170"/>
      <c r="L73" s="170"/>
      <c r="M73" s="170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107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2">
        <v>22</v>
      </c>
      <c r="B74" s="159" t="s">
        <v>179</v>
      </c>
      <c r="C74" s="191" t="s">
        <v>180</v>
      </c>
      <c r="D74" s="161" t="s">
        <v>169</v>
      </c>
      <c r="E74" s="166">
        <v>3</v>
      </c>
      <c r="F74" s="169">
        <f>H74+J74</f>
        <v>0</v>
      </c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21</v>
      </c>
      <c r="M74" s="170">
        <f>G74*(1+L74/100)</f>
        <v>0</v>
      </c>
      <c r="N74" s="161">
        <v>0</v>
      </c>
      <c r="O74" s="161">
        <f>ROUND(E74*N74,5)</f>
        <v>0</v>
      </c>
      <c r="P74" s="161">
        <v>0</v>
      </c>
      <c r="Q74" s="161">
        <f>ROUND(E74*P74,5)</f>
        <v>0</v>
      </c>
      <c r="R74" s="161"/>
      <c r="S74" s="161"/>
      <c r="T74" s="162">
        <v>0</v>
      </c>
      <c r="U74" s="161">
        <f>ROUND(E74*T74,2)</f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105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9"/>
      <c r="C75" s="192" t="s">
        <v>181</v>
      </c>
      <c r="D75" s="163"/>
      <c r="E75" s="167">
        <v>3</v>
      </c>
      <c r="F75" s="170"/>
      <c r="G75" s="170"/>
      <c r="H75" s="170"/>
      <c r="I75" s="170"/>
      <c r="J75" s="170"/>
      <c r="K75" s="170"/>
      <c r="L75" s="170"/>
      <c r="M75" s="170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107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23</v>
      </c>
      <c r="B76" s="159" t="s">
        <v>182</v>
      </c>
      <c r="C76" s="191" t="s">
        <v>183</v>
      </c>
      <c r="D76" s="161" t="s">
        <v>169</v>
      </c>
      <c r="E76" s="166">
        <v>2</v>
      </c>
      <c r="F76" s="169">
        <f>H76+J76</f>
        <v>0</v>
      </c>
      <c r="G76" s="170">
        <f>ROUND(E76*F76,2)</f>
        <v>0</v>
      </c>
      <c r="H76" s="170"/>
      <c r="I76" s="170">
        <f>ROUND(E76*H76,2)</f>
        <v>0</v>
      </c>
      <c r="J76" s="170"/>
      <c r="K76" s="170">
        <f>ROUND(E76*J76,2)</f>
        <v>0</v>
      </c>
      <c r="L76" s="170">
        <v>21</v>
      </c>
      <c r="M76" s="170">
        <f>G76*(1+L76/100)</f>
        <v>0</v>
      </c>
      <c r="N76" s="161">
        <v>0</v>
      </c>
      <c r="O76" s="161">
        <f>ROUND(E76*N76,5)</f>
        <v>0</v>
      </c>
      <c r="P76" s="161">
        <v>0</v>
      </c>
      <c r="Q76" s="161">
        <f>ROUND(E76*P76,5)</f>
        <v>0</v>
      </c>
      <c r="R76" s="161"/>
      <c r="S76" s="161"/>
      <c r="T76" s="162">
        <v>0</v>
      </c>
      <c r="U76" s="161">
        <f>ROUND(E76*T76,2)</f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105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9"/>
      <c r="C77" s="192" t="s">
        <v>49</v>
      </c>
      <c r="D77" s="163"/>
      <c r="E77" s="167">
        <v>1</v>
      </c>
      <c r="F77" s="170"/>
      <c r="G77" s="170"/>
      <c r="H77" s="170"/>
      <c r="I77" s="170"/>
      <c r="J77" s="170"/>
      <c r="K77" s="170"/>
      <c r="L77" s="170"/>
      <c r="M77" s="170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107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/>
      <c r="B78" s="159"/>
      <c r="C78" s="192" t="s">
        <v>49</v>
      </c>
      <c r="D78" s="163"/>
      <c r="E78" s="167">
        <v>1</v>
      </c>
      <c r="F78" s="170"/>
      <c r="G78" s="170"/>
      <c r="H78" s="170"/>
      <c r="I78" s="170"/>
      <c r="J78" s="170"/>
      <c r="K78" s="170"/>
      <c r="L78" s="170"/>
      <c r="M78" s="170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107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24</v>
      </c>
      <c r="B79" s="159" t="s">
        <v>184</v>
      </c>
      <c r="C79" s="191" t="s">
        <v>185</v>
      </c>
      <c r="D79" s="161" t="s">
        <v>104</v>
      </c>
      <c r="E79" s="166">
        <v>4.4175000000000004</v>
      </c>
      <c r="F79" s="169">
        <f>H79+J79</f>
        <v>0</v>
      </c>
      <c r="G79" s="170">
        <f>ROUND(E79*F79,2)</f>
        <v>0</v>
      </c>
      <c r="H79" s="170"/>
      <c r="I79" s="170">
        <f>ROUND(E79*H79,2)</f>
        <v>0</v>
      </c>
      <c r="J79" s="170"/>
      <c r="K79" s="170">
        <f>ROUND(E79*J79,2)</f>
        <v>0</v>
      </c>
      <c r="L79" s="170">
        <v>21</v>
      </c>
      <c r="M79" s="170">
        <f>G79*(1+L79/100)</f>
        <v>0</v>
      </c>
      <c r="N79" s="161">
        <v>0</v>
      </c>
      <c r="O79" s="161">
        <f>ROUND(E79*N79,5)</f>
        <v>0</v>
      </c>
      <c r="P79" s="161">
        <v>2.2000000000000002</v>
      </c>
      <c r="Q79" s="161">
        <f>ROUND(E79*P79,5)</f>
        <v>9.7185000000000006</v>
      </c>
      <c r="R79" s="161"/>
      <c r="S79" s="161"/>
      <c r="T79" s="162">
        <v>6.4359999999999999</v>
      </c>
      <c r="U79" s="161">
        <f>ROUND(E79*T79,2)</f>
        <v>28.43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105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/>
      <c r="B80" s="159"/>
      <c r="C80" s="192" t="s">
        <v>186</v>
      </c>
      <c r="D80" s="163"/>
      <c r="E80" s="167">
        <v>0.1875</v>
      </c>
      <c r="F80" s="170"/>
      <c r="G80" s="170"/>
      <c r="H80" s="170"/>
      <c r="I80" s="170"/>
      <c r="J80" s="170"/>
      <c r="K80" s="170"/>
      <c r="L80" s="170"/>
      <c r="M80" s="170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107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/>
      <c r="B81" s="159"/>
      <c r="C81" s="192" t="s">
        <v>187</v>
      </c>
      <c r="D81" s="163"/>
      <c r="E81" s="167">
        <v>0.375</v>
      </c>
      <c r="F81" s="170"/>
      <c r="G81" s="170"/>
      <c r="H81" s="170"/>
      <c r="I81" s="170"/>
      <c r="J81" s="170"/>
      <c r="K81" s="170"/>
      <c r="L81" s="170"/>
      <c r="M81" s="170"/>
      <c r="N81" s="161"/>
      <c r="O81" s="161"/>
      <c r="P81" s="161"/>
      <c r="Q81" s="161"/>
      <c r="R81" s="161"/>
      <c r="S81" s="161"/>
      <c r="T81" s="162"/>
      <c r="U81" s="161"/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107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/>
      <c r="B82" s="159"/>
      <c r="C82" s="192" t="s">
        <v>188</v>
      </c>
      <c r="D82" s="163"/>
      <c r="E82" s="167">
        <v>1.25</v>
      </c>
      <c r="F82" s="170"/>
      <c r="G82" s="170"/>
      <c r="H82" s="170"/>
      <c r="I82" s="170"/>
      <c r="J82" s="170"/>
      <c r="K82" s="170"/>
      <c r="L82" s="170"/>
      <c r="M82" s="170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107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/>
      <c r="B83" s="159"/>
      <c r="C83" s="192" t="s">
        <v>189</v>
      </c>
      <c r="D83" s="163"/>
      <c r="E83" s="167">
        <v>1.875</v>
      </c>
      <c r="F83" s="170"/>
      <c r="G83" s="170"/>
      <c r="H83" s="170"/>
      <c r="I83" s="170"/>
      <c r="J83" s="170"/>
      <c r="K83" s="170"/>
      <c r="L83" s="170"/>
      <c r="M83" s="170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107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9"/>
      <c r="C84" s="192" t="s">
        <v>190</v>
      </c>
      <c r="D84" s="163"/>
      <c r="E84" s="167">
        <v>0.27</v>
      </c>
      <c r="F84" s="170"/>
      <c r="G84" s="170"/>
      <c r="H84" s="170"/>
      <c r="I84" s="170"/>
      <c r="J84" s="170"/>
      <c r="K84" s="170"/>
      <c r="L84" s="170"/>
      <c r="M84" s="170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107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/>
      <c r="B85" s="159"/>
      <c r="C85" s="192" t="s">
        <v>191</v>
      </c>
      <c r="D85" s="163"/>
      <c r="E85" s="167">
        <v>0.46</v>
      </c>
      <c r="F85" s="170"/>
      <c r="G85" s="170"/>
      <c r="H85" s="170"/>
      <c r="I85" s="170"/>
      <c r="J85" s="170"/>
      <c r="K85" s="170"/>
      <c r="L85" s="170"/>
      <c r="M85" s="170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107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25</v>
      </c>
      <c r="B86" s="159" t="s">
        <v>192</v>
      </c>
      <c r="C86" s="191" t="s">
        <v>193</v>
      </c>
      <c r="D86" s="161" t="s">
        <v>194</v>
      </c>
      <c r="E86" s="166">
        <v>161</v>
      </c>
      <c r="F86" s="169">
        <f>H86+J86</f>
        <v>0</v>
      </c>
      <c r="G86" s="170">
        <f>ROUND(E86*F86,2)</f>
        <v>0</v>
      </c>
      <c r="H86" s="170"/>
      <c r="I86" s="170">
        <f>ROUND(E86*H86,2)</f>
        <v>0</v>
      </c>
      <c r="J86" s="170"/>
      <c r="K86" s="170">
        <f>ROUND(E86*J86,2)</f>
        <v>0</v>
      </c>
      <c r="L86" s="170">
        <v>21</v>
      </c>
      <c r="M86" s="170">
        <f>G86*(1+L86/100)</f>
        <v>0</v>
      </c>
      <c r="N86" s="161">
        <v>0</v>
      </c>
      <c r="O86" s="161">
        <f>ROUND(E86*N86,5)</f>
        <v>0</v>
      </c>
      <c r="P86" s="161">
        <v>0.125</v>
      </c>
      <c r="Q86" s="161">
        <f>ROUND(E86*P86,5)</f>
        <v>20.125</v>
      </c>
      <c r="R86" s="161"/>
      <c r="S86" s="161"/>
      <c r="T86" s="162">
        <v>0.08</v>
      </c>
      <c r="U86" s="161">
        <f>ROUND(E86*T86,2)</f>
        <v>12.88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105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/>
      <c r="B87" s="159"/>
      <c r="C87" s="250" t="s">
        <v>195</v>
      </c>
      <c r="D87" s="251"/>
      <c r="E87" s="252"/>
      <c r="F87" s="253"/>
      <c r="G87" s="254"/>
      <c r="H87" s="170"/>
      <c r="I87" s="170"/>
      <c r="J87" s="170"/>
      <c r="K87" s="170"/>
      <c r="L87" s="170"/>
      <c r="M87" s="170"/>
      <c r="N87" s="161"/>
      <c r="O87" s="161"/>
      <c r="P87" s="161"/>
      <c r="Q87" s="161"/>
      <c r="R87" s="161"/>
      <c r="S87" s="161"/>
      <c r="T87" s="162"/>
      <c r="U87" s="161"/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162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4" t="str">
        <f>C87</f>
        <v>š=50 mm, v betonovém loži s opěrou.</v>
      </c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/>
      <c r="B88" s="159"/>
      <c r="C88" s="192" t="s">
        <v>196</v>
      </c>
      <c r="D88" s="163"/>
      <c r="E88" s="167">
        <v>161</v>
      </c>
      <c r="F88" s="170"/>
      <c r="G88" s="170"/>
      <c r="H88" s="170"/>
      <c r="I88" s="170"/>
      <c r="J88" s="170"/>
      <c r="K88" s="170"/>
      <c r="L88" s="170"/>
      <c r="M88" s="170"/>
      <c r="N88" s="161"/>
      <c r="O88" s="161"/>
      <c r="P88" s="161"/>
      <c r="Q88" s="161"/>
      <c r="R88" s="161"/>
      <c r="S88" s="161"/>
      <c r="T88" s="162"/>
      <c r="U88" s="161"/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107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26</v>
      </c>
      <c r="B89" s="159" t="s">
        <v>197</v>
      </c>
      <c r="C89" s="191" t="s">
        <v>198</v>
      </c>
      <c r="D89" s="161" t="s">
        <v>194</v>
      </c>
      <c r="E89" s="166">
        <v>70</v>
      </c>
      <c r="F89" s="169">
        <f>H89+J89</f>
        <v>0</v>
      </c>
      <c r="G89" s="170">
        <f>ROUND(E89*F89,2)</f>
        <v>0</v>
      </c>
      <c r="H89" s="170"/>
      <c r="I89" s="170">
        <f>ROUND(E89*H89,2)</f>
        <v>0</v>
      </c>
      <c r="J89" s="170"/>
      <c r="K89" s="170">
        <f>ROUND(E89*J89,2)</f>
        <v>0</v>
      </c>
      <c r="L89" s="170">
        <v>21</v>
      </c>
      <c r="M89" s="170">
        <f>G89*(1+L89/100)</f>
        <v>0</v>
      </c>
      <c r="N89" s="161">
        <v>0</v>
      </c>
      <c r="O89" s="161">
        <f>ROUND(E89*N89,5)</f>
        <v>0</v>
      </c>
      <c r="P89" s="161">
        <v>0.27</v>
      </c>
      <c r="Q89" s="161">
        <f>ROUND(E89*P89,5)</f>
        <v>18.899999999999999</v>
      </c>
      <c r="R89" s="161"/>
      <c r="S89" s="161"/>
      <c r="T89" s="162">
        <v>0.123</v>
      </c>
      <c r="U89" s="161">
        <f>ROUND(E89*T89,2)</f>
        <v>8.61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105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/>
      <c r="B90" s="159"/>
      <c r="C90" s="250" t="s">
        <v>199</v>
      </c>
      <c r="D90" s="251"/>
      <c r="E90" s="252"/>
      <c r="F90" s="253"/>
      <c r="G90" s="254"/>
      <c r="H90" s="170"/>
      <c r="I90" s="170"/>
      <c r="J90" s="170"/>
      <c r="K90" s="170"/>
      <c r="L90" s="170"/>
      <c r="M90" s="170"/>
      <c r="N90" s="161"/>
      <c r="O90" s="161"/>
      <c r="P90" s="161"/>
      <c r="Q90" s="161"/>
      <c r="R90" s="161"/>
      <c r="S90" s="161"/>
      <c r="T90" s="162"/>
      <c r="U90" s="161"/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162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4" t="str">
        <f>C90</f>
        <v>š=150 mm, v betonovém loži s opěrou.</v>
      </c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/>
      <c r="B91" s="159"/>
      <c r="C91" s="192" t="s">
        <v>200</v>
      </c>
      <c r="D91" s="163"/>
      <c r="E91" s="167">
        <v>20</v>
      </c>
      <c r="F91" s="170"/>
      <c r="G91" s="170"/>
      <c r="H91" s="170"/>
      <c r="I91" s="170"/>
      <c r="J91" s="170"/>
      <c r="K91" s="170"/>
      <c r="L91" s="170"/>
      <c r="M91" s="170"/>
      <c r="N91" s="161"/>
      <c r="O91" s="161"/>
      <c r="P91" s="161"/>
      <c r="Q91" s="161"/>
      <c r="R91" s="161"/>
      <c r="S91" s="161"/>
      <c r="T91" s="162"/>
      <c r="U91" s="161"/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107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/>
      <c r="B92" s="159"/>
      <c r="C92" s="192" t="s">
        <v>201</v>
      </c>
      <c r="D92" s="163"/>
      <c r="E92" s="167">
        <v>15</v>
      </c>
      <c r="F92" s="170"/>
      <c r="G92" s="170"/>
      <c r="H92" s="170"/>
      <c r="I92" s="170"/>
      <c r="J92" s="170"/>
      <c r="K92" s="170"/>
      <c r="L92" s="170"/>
      <c r="M92" s="170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107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/>
      <c r="B93" s="159"/>
      <c r="C93" s="192" t="s">
        <v>202</v>
      </c>
      <c r="D93" s="163"/>
      <c r="E93" s="167">
        <v>15</v>
      </c>
      <c r="F93" s="170"/>
      <c r="G93" s="170"/>
      <c r="H93" s="170"/>
      <c r="I93" s="170"/>
      <c r="J93" s="170"/>
      <c r="K93" s="170"/>
      <c r="L93" s="170"/>
      <c r="M93" s="170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107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/>
      <c r="B94" s="159"/>
      <c r="C94" s="192" t="s">
        <v>203</v>
      </c>
      <c r="D94" s="163"/>
      <c r="E94" s="167">
        <v>10</v>
      </c>
      <c r="F94" s="170"/>
      <c r="G94" s="170"/>
      <c r="H94" s="170"/>
      <c r="I94" s="170"/>
      <c r="J94" s="170"/>
      <c r="K94" s="170"/>
      <c r="L94" s="170"/>
      <c r="M94" s="170"/>
      <c r="N94" s="161"/>
      <c r="O94" s="161"/>
      <c r="P94" s="161"/>
      <c r="Q94" s="161"/>
      <c r="R94" s="161"/>
      <c r="S94" s="161"/>
      <c r="T94" s="162"/>
      <c r="U94" s="161"/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107</v>
      </c>
      <c r="AF94" s="151">
        <v>0</v>
      </c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/>
      <c r="B95" s="159"/>
      <c r="C95" s="192" t="s">
        <v>204</v>
      </c>
      <c r="D95" s="163"/>
      <c r="E95" s="167">
        <v>10</v>
      </c>
      <c r="F95" s="170"/>
      <c r="G95" s="170"/>
      <c r="H95" s="170"/>
      <c r="I95" s="170"/>
      <c r="J95" s="170"/>
      <c r="K95" s="170"/>
      <c r="L95" s="170"/>
      <c r="M95" s="170"/>
      <c r="N95" s="161"/>
      <c r="O95" s="161"/>
      <c r="P95" s="161"/>
      <c r="Q95" s="161"/>
      <c r="R95" s="161"/>
      <c r="S95" s="161"/>
      <c r="T95" s="162"/>
      <c r="U95" s="161"/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107</v>
      </c>
      <c r="AF95" s="151">
        <v>0</v>
      </c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>
        <v>27</v>
      </c>
      <c r="B96" s="159" t="s">
        <v>205</v>
      </c>
      <c r="C96" s="191" t="s">
        <v>206</v>
      </c>
      <c r="D96" s="161" t="s">
        <v>141</v>
      </c>
      <c r="E96" s="166">
        <v>14</v>
      </c>
      <c r="F96" s="169">
        <f>H96+J96</f>
        <v>0</v>
      </c>
      <c r="G96" s="170">
        <f>ROUND(E96*F96,2)</f>
        <v>0</v>
      </c>
      <c r="H96" s="170"/>
      <c r="I96" s="170">
        <f>ROUND(E96*H96,2)</f>
        <v>0</v>
      </c>
      <c r="J96" s="170"/>
      <c r="K96" s="170">
        <f>ROUND(E96*J96,2)</f>
        <v>0</v>
      </c>
      <c r="L96" s="170">
        <v>21</v>
      </c>
      <c r="M96" s="170">
        <f>G96*(1+L96/100)</f>
        <v>0</v>
      </c>
      <c r="N96" s="161">
        <v>0</v>
      </c>
      <c r="O96" s="161">
        <f>ROUND(E96*N96,5)</f>
        <v>0</v>
      </c>
      <c r="P96" s="161">
        <v>0.13800000000000001</v>
      </c>
      <c r="Q96" s="161">
        <f>ROUND(E96*P96,5)</f>
        <v>1.9319999999999999</v>
      </c>
      <c r="R96" s="161"/>
      <c r="S96" s="161"/>
      <c r="T96" s="162">
        <v>0.16</v>
      </c>
      <c r="U96" s="161">
        <f>ROUND(E96*T96,2)</f>
        <v>2.2400000000000002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105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/>
      <c r="B97" s="159"/>
      <c r="C97" s="250" t="s">
        <v>207</v>
      </c>
      <c r="D97" s="251"/>
      <c r="E97" s="252"/>
      <c r="F97" s="253"/>
      <c r="G97" s="254"/>
      <c r="H97" s="170"/>
      <c r="I97" s="170"/>
      <c r="J97" s="170"/>
      <c r="K97" s="170"/>
      <c r="L97" s="170"/>
      <c r="M97" s="170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162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4" t="str">
        <f>C97</f>
        <v>tl. 40 mm</v>
      </c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/>
      <c r="B98" s="159"/>
      <c r="C98" s="192" t="s">
        <v>208</v>
      </c>
      <c r="D98" s="163"/>
      <c r="E98" s="167">
        <v>14</v>
      </c>
      <c r="F98" s="170"/>
      <c r="G98" s="170"/>
      <c r="H98" s="170"/>
      <c r="I98" s="170"/>
      <c r="J98" s="170"/>
      <c r="K98" s="170"/>
      <c r="L98" s="170"/>
      <c r="M98" s="170"/>
      <c r="N98" s="161"/>
      <c r="O98" s="161"/>
      <c r="P98" s="161"/>
      <c r="Q98" s="161"/>
      <c r="R98" s="161"/>
      <c r="S98" s="161"/>
      <c r="T98" s="162"/>
      <c r="U98" s="161"/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107</v>
      </c>
      <c r="AF98" s="151">
        <v>0</v>
      </c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>
        <v>28</v>
      </c>
      <c r="B99" s="159" t="s">
        <v>209</v>
      </c>
      <c r="C99" s="191" t="s">
        <v>210</v>
      </c>
      <c r="D99" s="161" t="s">
        <v>194</v>
      </c>
      <c r="E99" s="166">
        <v>25</v>
      </c>
      <c r="F99" s="169">
        <f>H99+J99</f>
        <v>0</v>
      </c>
      <c r="G99" s="170">
        <f>ROUND(E99*F99,2)</f>
        <v>0</v>
      </c>
      <c r="H99" s="170"/>
      <c r="I99" s="170">
        <f>ROUND(E99*H99,2)</f>
        <v>0</v>
      </c>
      <c r="J99" s="170"/>
      <c r="K99" s="170">
        <f>ROUND(E99*J99,2)</f>
        <v>0</v>
      </c>
      <c r="L99" s="170">
        <v>21</v>
      </c>
      <c r="M99" s="170">
        <f>G99*(1+L99/100)</f>
        <v>0</v>
      </c>
      <c r="N99" s="161">
        <v>0</v>
      </c>
      <c r="O99" s="161">
        <f>ROUND(E99*N99,5)</f>
        <v>0</v>
      </c>
      <c r="P99" s="161">
        <v>0</v>
      </c>
      <c r="Q99" s="161">
        <f>ROUND(E99*P99,5)</f>
        <v>0</v>
      </c>
      <c r="R99" s="161"/>
      <c r="S99" s="161"/>
      <c r="T99" s="162">
        <v>0.159</v>
      </c>
      <c r="U99" s="161">
        <f>ROUND(E99*T99,2)</f>
        <v>3.98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105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/>
      <c r="B100" s="159"/>
      <c r="C100" s="192" t="s">
        <v>211</v>
      </c>
      <c r="D100" s="163"/>
      <c r="E100" s="167">
        <v>15</v>
      </c>
      <c r="F100" s="170"/>
      <c r="G100" s="170"/>
      <c r="H100" s="170"/>
      <c r="I100" s="170"/>
      <c r="J100" s="170"/>
      <c r="K100" s="170"/>
      <c r="L100" s="170"/>
      <c r="M100" s="170"/>
      <c r="N100" s="161"/>
      <c r="O100" s="161"/>
      <c r="P100" s="161"/>
      <c r="Q100" s="161"/>
      <c r="R100" s="161"/>
      <c r="S100" s="161"/>
      <c r="T100" s="162"/>
      <c r="U100" s="16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107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/>
      <c r="B101" s="159"/>
      <c r="C101" s="192" t="s">
        <v>203</v>
      </c>
      <c r="D101" s="163"/>
      <c r="E101" s="167">
        <v>10</v>
      </c>
      <c r="F101" s="170"/>
      <c r="G101" s="170"/>
      <c r="H101" s="170"/>
      <c r="I101" s="170"/>
      <c r="J101" s="170"/>
      <c r="K101" s="170"/>
      <c r="L101" s="170"/>
      <c r="M101" s="170"/>
      <c r="N101" s="161"/>
      <c r="O101" s="161"/>
      <c r="P101" s="161"/>
      <c r="Q101" s="161"/>
      <c r="R101" s="161"/>
      <c r="S101" s="161"/>
      <c r="T101" s="162"/>
      <c r="U101" s="16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107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>
        <v>29</v>
      </c>
      <c r="B102" s="159" t="s">
        <v>212</v>
      </c>
      <c r="C102" s="191" t="s">
        <v>213</v>
      </c>
      <c r="D102" s="161" t="s">
        <v>141</v>
      </c>
      <c r="E102" s="166">
        <v>2.5</v>
      </c>
      <c r="F102" s="169">
        <f>H102+J102</f>
        <v>0</v>
      </c>
      <c r="G102" s="170">
        <f>ROUND(E102*F102,2)</f>
        <v>0</v>
      </c>
      <c r="H102" s="170"/>
      <c r="I102" s="170">
        <f>ROUND(E102*H102,2)</f>
        <v>0</v>
      </c>
      <c r="J102" s="170"/>
      <c r="K102" s="170">
        <f>ROUND(E102*J102,2)</f>
        <v>0</v>
      </c>
      <c r="L102" s="170">
        <v>21</v>
      </c>
      <c r="M102" s="170">
        <f>G102*(1+L102/100)</f>
        <v>0</v>
      </c>
      <c r="N102" s="161">
        <v>0</v>
      </c>
      <c r="O102" s="161">
        <f>ROUND(E102*N102,5)</f>
        <v>0</v>
      </c>
      <c r="P102" s="161">
        <v>0.66</v>
      </c>
      <c r="Q102" s="161">
        <f>ROUND(E102*P102,5)</f>
        <v>1.65</v>
      </c>
      <c r="R102" s="161"/>
      <c r="S102" s="161"/>
      <c r="T102" s="162">
        <v>1.375</v>
      </c>
      <c r="U102" s="161">
        <f>ROUND(E102*T102,2)</f>
        <v>3.44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105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/>
      <c r="B103" s="159"/>
      <c r="C103" s="192" t="s">
        <v>214</v>
      </c>
      <c r="D103" s="163"/>
      <c r="E103" s="167">
        <v>1.5</v>
      </c>
      <c r="F103" s="170"/>
      <c r="G103" s="170"/>
      <c r="H103" s="170"/>
      <c r="I103" s="170"/>
      <c r="J103" s="170"/>
      <c r="K103" s="170"/>
      <c r="L103" s="170"/>
      <c r="M103" s="170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107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/>
      <c r="B104" s="159"/>
      <c r="C104" s="192" t="s">
        <v>215</v>
      </c>
      <c r="D104" s="163"/>
      <c r="E104" s="167">
        <v>1</v>
      </c>
      <c r="F104" s="170"/>
      <c r="G104" s="170"/>
      <c r="H104" s="170"/>
      <c r="I104" s="170"/>
      <c r="J104" s="170"/>
      <c r="K104" s="170"/>
      <c r="L104" s="170"/>
      <c r="M104" s="170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107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30</v>
      </c>
      <c r="B105" s="159" t="s">
        <v>216</v>
      </c>
      <c r="C105" s="191" t="s">
        <v>217</v>
      </c>
      <c r="D105" s="161" t="s">
        <v>157</v>
      </c>
      <c r="E105" s="166">
        <v>52.325499999999998</v>
      </c>
      <c r="F105" s="169">
        <f>H105+J105</f>
        <v>0</v>
      </c>
      <c r="G105" s="170">
        <f>ROUND(E105*F105,2)</f>
        <v>0</v>
      </c>
      <c r="H105" s="170"/>
      <c r="I105" s="170">
        <f>ROUND(E105*H105,2)</f>
        <v>0</v>
      </c>
      <c r="J105" s="170"/>
      <c r="K105" s="170">
        <f>ROUND(E105*J105,2)</f>
        <v>0</v>
      </c>
      <c r="L105" s="170">
        <v>21</v>
      </c>
      <c r="M105" s="170">
        <f>G105*(1+L105/100)</f>
        <v>0</v>
      </c>
      <c r="N105" s="161">
        <v>0</v>
      </c>
      <c r="O105" s="161">
        <f>ROUND(E105*N105,5)</f>
        <v>0</v>
      </c>
      <c r="P105" s="161">
        <v>0</v>
      </c>
      <c r="Q105" s="161">
        <f>ROUND(E105*P105,5)</f>
        <v>0</v>
      </c>
      <c r="R105" s="161"/>
      <c r="S105" s="161"/>
      <c r="T105" s="162">
        <v>0.49</v>
      </c>
      <c r="U105" s="161">
        <f>ROUND(E105*T105,2)</f>
        <v>25.64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105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/>
      <c r="B106" s="159"/>
      <c r="C106" s="192" t="s">
        <v>218</v>
      </c>
      <c r="D106" s="163"/>
      <c r="E106" s="167">
        <v>52.325499999999998</v>
      </c>
      <c r="F106" s="170"/>
      <c r="G106" s="170"/>
      <c r="H106" s="170"/>
      <c r="I106" s="170"/>
      <c r="J106" s="170"/>
      <c r="K106" s="170"/>
      <c r="L106" s="170"/>
      <c r="M106" s="170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107</v>
      </c>
      <c r="AF106" s="151">
        <v>0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>
        <v>31</v>
      </c>
      <c r="B107" s="159" t="s">
        <v>219</v>
      </c>
      <c r="C107" s="191" t="s">
        <v>220</v>
      </c>
      <c r="D107" s="161" t="s">
        <v>157</v>
      </c>
      <c r="E107" s="166">
        <v>470.92950000000002</v>
      </c>
      <c r="F107" s="169">
        <f>H107+J107</f>
        <v>0</v>
      </c>
      <c r="G107" s="170">
        <f>ROUND(E107*F107,2)</f>
        <v>0</v>
      </c>
      <c r="H107" s="170"/>
      <c r="I107" s="170">
        <f>ROUND(E107*H107,2)</f>
        <v>0</v>
      </c>
      <c r="J107" s="170"/>
      <c r="K107" s="170">
        <f>ROUND(E107*J107,2)</f>
        <v>0</v>
      </c>
      <c r="L107" s="170">
        <v>21</v>
      </c>
      <c r="M107" s="170">
        <f>G107*(1+L107/100)</f>
        <v>0</v>
      </c>
      <c r="N107" s="161">
        <v>0</v>
      </c>
      <c r="O107" s="161">
        <f>ROUND(E107*N107,5)</f>
        <v>0</v>
      </c>
      <c r="P107" s="161">
        <v>0</v>
      </c>
      <c r="Q107" s="161">
        <f>ROUND(E107*P107,5)</f>
        <v>0</v>
      </c>
      <c r="R107" s="161"/>
      <c r="S107" s="161"/>
      <c r="T107" s="162">
        <v>0</v>
      </c>
      <c r="U107" s="161">
        <f>ROUND(E107*T107,2)</f>
        <v>0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105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/>
      <c r="B108" s="159"/>
      <c r="C108" s="192" t="s">
        <v>221</v>
      </c>
      <c r="D108" s="163"/>
      <c r="E108" s="167">
        <v>470.92950000000002</v>
      </c>
      <c r="F108" s="170"/>
      <c r="G108" s="170"/>
      <c r="H108" s="170"/>
      <c r="I108" s="170"/>
      <c r="J108" s="170"/>
      <c r="K108" s="170"/>
      <c r="L108" s="170"/>
      <c r="M108" s="170"/>
      <c r="N108" s="161"/>
      <c r="O108" s="161"/>
      <c r="P108" s="161"/>
      <c r="Q108" s="161"/>
      <c r="R108" s="161"/>
      <c r="S108" s="161"/>
      <c r="T108" s="162"/>
      <c r="U108" s="16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107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52">
        <v>32</v>
      </c>
      <c r="B109" s="159" t="s">
        <v>222</v>
      </c>
      <c r="C109" s="191" t="s">
        <v>223</v>
      </c>
      <c r="D109" s="161" t="s">
        <v>157</v>
      </c>
      <c r="E109" s="166">
        <v>50.6755</v>
      </c>
      <c r="F109" s="169">
        <f>H109+J109</f>
        <v>0</v>
      </c>
      <c r="G109" s="170">
        <f>ROUND(E109*F109,2)</f>
        <v>0</v>
      </c>
      <c r="H109" s="170"/>
      <c r="I109" s="170">
        <f>ROUND(E109*H109,2)</f>
        <v>0</v>
      </c>
      <c r="J109" s="170"/>
      <c r="K109" s="170">
        <f>ROUND(E109*J109,2)</f>
        <v>0</v>
      </c>
      <c r="L109" s="170">
        <v>21</v>
      </c>
      <c r="M109" s="170">
        <f>G109*(1+L109/100)</f>
        <v>0</v>
      </c>
      <c r="N109" s="161">
        <v>0</v>
      </c>
      <c r="O109" s="161">
        <f>ROUND(E109*N109,5)</f>
        <v>0</v>
      </c>
      <c r="P109" s="161">
        <v>0</v>
      </c>
      <c r="Q109" s="161">
        <f>ROUND(E109*P109,5)</f>
        <v>0</v>
      </c>
      <c r="R109" s="161"/>
      <c r="S109" s="161"/>
      <c r="T109" s="162">
        <v>0</v>
      </c>
      <c r="U109" s="161">
        <f>ROUND(E109*T109,2)</f>
        <v>0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105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2"/>
      <c r="B110" s="159"/>
      <c r="C110" s="192" t="s">
        <v>224</v>
      </c>
      <c r="D110" s="163"/>
      <c r="E110" s="167">
        <v>9.7185000000000006</v>
      </c>
      <c r="F110" s="170"/>
      <c r="G110" s="170"/>
      <c r="H110" s="170"/>
      <c r="I110" s="170"/>
      <c r="J110" s="170"/>
      <c r="K110" s="170"/>
      <c r="L110" s="170"/>
      <c r="M110" s="170"/>
      <c r="N110" s="161"/>
      <c r="O110" s="161"/>
      <c r="P110" s="161"/>
      <c r="Q110" s="161"/>
      <c r="R110" s="161"/>
      <c r="S110" s="161"/>
      <c r="T110" s="162"/>
      <c r="U110" s="16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107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/>
      <c r="B111" s="159"/>
      <c r="C111" s="192" t="s">
        <v>225</v>
      </c>
      <c r="D111" s="163"/>
      <c r="E111" s="167">
        <v>20.125</v>
      </c>
      <c r="F111" s="170"/>
      <c r="G111" s="170"/>
      <c r="H111" s="170"/>
      <c r="I111" s="170"/>
      <c r="J111" s="170"/>
      <c r="K111" s="170"/>
      <c r="L111" s="170"/>
      <c r="M111" s="170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107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/>
      <c r="B112" s="159"/>
      <c r="C112" s="192" t="s">
        <v>226</v>
      </c>
      <c r="D112" s="163"/>
      <c r="E112" s="167">
        <v>18.899999999999999</v>
      </c>
      <c r="F112" s="170"/>
      <c r="G112" s="170"/>
      <c r="H112" s="170"/>
      <c r="I112" s="170"/>
      <c r="J112" s="170"/>
      <c r="K112" s="170"/>
      <c r="L112" s="170"/>
      <c r="M112" s="170"/>
      <c r="N112" s="161"/>
      <c r="O112" s="161"/>
      <c r="P112" s="161"/>
      <c r="Q112" s="161"/>
      <c r="R112" s="161"/>
      <c r="S112" s="161"/>
      <c r="T112" s="162"/>
      <c r="U112" s="16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107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9"/>
      <c r="C113" s="192" t="s">
        <v>227</v>
      </c>
      <c r="D113" s="163"/>
      <c r="E113" s="167">
        <v>1.9319999999999999</v>
      </c>
      <c r="F113" s="170"/>
      <c r="G113" s="170"/>
      <c r="H113" s="170"/>
      <c r="I113" s="170"/>
      <c r="J113" s="170"/>
      <c r="K113" s="170"/>
      <c r="L113" s="170"/>
      <c r="M113" s="170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107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52">
        <v>33</v>
      </c>
      <c r="B114" s="159" t="s">
        <v>228</v>
      </c>
      <c r="C114" s="191" t="s">
        <v>229</v>
      </c>
      <c r="D114" s="161" t="s">
        <v>157</v>
      </c>
      <c r="E114" s="166">
        <v>1.65</v>
      </c>
      <c r="F114" s="169">
        <f>H114+J114</f>
        <v>0</v>
      </c>
      <c r="G114" s="170">
        <f>ROUND(E114*F114,2)</f>
        <v>0</v>
      </c>
      <c r="H114" s="170"/>
      <c r="I114" s="170">
        <f>ROUND(E114*H114,2)</f>
        <v>0</v>
      </c>
      <c r="J114" s="170"/>
      <c r="K114" s="170">
        <f>ROUND(E114*J114,2)</f>
        <v>0</v>
      </c>
      <c r="L114" s="170">
        <v>21</v>
      </c>
      <c r="M114" s="170">
        <f>G114*(1+L114/100)</f>
        <v>0</v>
      </c>
      <c r="N114" s="161">
        <v>0</v>
      </c>
      <c r="O114" s="161">
        <f>ROUND(E114*N114,5)</f>
        <v>0</v>
      </c>
      <c r="P114" s="161">
        <v>0</v>
      </c>
      <c r="Q114" s="161">
        <f>ROUND(E114*P114,5)</f>
        <v>0</v>
      </c>
      <c r="R114" s="161"/>
      <c r="S114" s="161"/>
      <c r="T114" s="162">
        <v>0</v>
      </c>
      <c r="U114" s="161">
        <f>ROUND(E114*T114,2)</f>
        <v>0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105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/>
      <c r="B115" s="159"/>
      <c r="C115" s="192" t="s">
        <v>230</v>
      </c>
      <c r="D115" s="163"/>
      <c r="E115" s="167">
        <v>1.65</v>
      </c>
      <c r="F115" s="170"/>
      <c r="G115" s="170"/>
      <c r="H115" s="170"/>
      <c r="I115" s="170"/>
      <c r="J115" s="170"/>
      <c r="K115" s="170"/>
      <c r="L115" s="170"/>
      <c r="M115" s="170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107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x14ac:dyDescent="0.2">
      <c r="A116" s="153" t="s">
        <v>100</v>
      </c>
      <c r="B116" s="160" t="s">
        <v>53</v>
      </c>
      <c r="C116" s="193" t="s">
        <v>54</v>
      </c>
      <c r="D116" s="164"/>
      <c r="E116" s="168"/>
      <c r="F116" s="171"/>
      <c r="G116" s="171">
        <f>SUMIF(AE117:AE138,"&lt;&gt;NOR",G117:G138)</f>
        <v>0</v>
      </c>
      <c r="H116" s="171"/>
      <c r="I116" s="171">
        <f>SUM(I117:I138)</f>
        <v>0</v>
      </c>
      <c r="J116" s="171"/>
      <c r="K116" s="171">
        <f>SUM(K117:K138)</f>
        <v>0</v>
      </c>
      <c r="L116" s="171"/>
      <c r="M116" s="171">
        <f>SUM(M117:M138)</f>
        <v>0</v>
      </c>
      <c r="N116" s="164"/>
      <c r="O116" s="164">
        <f>SUM(O117:O138)</f>
        <v>240.37440000000001</v>
      </c>
      <c r="P116" s="164"/>
      <c r="Q116" s="164">
        <f>SUM(Q117:Q138)</f>
        <v>0</v>
      </c>
      <c r="R116" s="164"/>
      <c r="S116" s="164"/>
      <c r="T116" s="165"/>
      <c r="U116" s="164">
        <f>SUM(U117:U138)</f>
        <v>1098.29</v>
      </c>
      <c r="AE116" t="s">
        <v>101</v>
      </c>
    </row>
    <row r="117" spans="1:60" outlineLevel="1" x14ac:dyDescent="0.2">
      <c r="A117" s="152">
        <v>34</v>
      </c>
      <c r="B117" s="159" t="s">
        <v>231</v>
      </c>
      <c r="C117" s="191" t="s">
        <v>232</v>
      </c>
      <c r="D117" s="161" t="s">
        <v>141</v>
      </c>
      <c r="E117" s="166">
        <v>3430</v>
      </c>
      <c r="F117" s="169">
        <f>H117+J117</f>
        <v>0</v>
      </c>
      <c r="G117" s="170">
        <f>ROUND(E117*F117,2)</f>
        <v>0</v>
      </c>
      <c r="H117" s="170"/>
      <c r="I117" s="170">
        <f>ROUND(E117*H117,2)</f>
        <v>0</v>
      </c>
      <c r="J117" s="170"/>
      <c r="K117" s="170">
        <f>ROUND(E117*J117,2)</f>
        <v>0</v>
      </c>
      <c r="L117" s="170">
        <v>21</v>
      </c>
      <c r="M117" s="170">
        <f>G117*(1+L117/100)</f>
        <v>0</v>
      </c>
      <c r="N117" s="161">
        <v>0</v>
      </c>
      <c r="O117" s="161">
        <f>ROUND(E117*N117,5)</f>
        <v>0</v>
      </c>
      <c r="P117" s="161">
        <v>0</v>
      </c>
      <c r="Q117" s="161">
        <f>ROUND(E117*P117,5)</f>
        <v>0</v>
      </c>
      <c r="R117" s="161"/>
      <c r="S117" s="161"/>
      <c r="T117" s="162">
        <v>3.8999999999999998E-3</v>
      </c>
      <c r="U117" s="161">
        <f>ROUND(E117*T117,2)</f>
        <v>13.38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105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/>
      <c r="B118" s="159"/>
      <c r="C118" s="192" t="s">
        <v>233</v>
      </c>
      <c r="D118" s="163"/>
      <c r="E118" s="167">
        <v>3430</v>
      </c>
      <c r="F118" s="170"/>
      <c r="G118" s="170"/>
      <c r="H118" s="170"/>
      <c r="I118" s="170"/>
      <c r="J118" s="170"/>
      <c r="K118" s="170"/>
      <c r="L118" s="170"/>
      <c r="M118" s="170"/>
      <c r="N118" s="161"/>
      <c r="O118" s="161"/>
      <c r="P118" s="161"/>
      <c r="Q118" s="161"/>
      <c r="R118" s="161"/>
      <c r="S118" s="161"/>
      <c r="T118" s="162"/>
      <c r="U118" s="16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107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2">
        <v>35</v>
      </c>
      <c r="B119" s="159" t="s">
        <v>234</v>
      </c>
      <c r="C119" s="191" t="s">
        <v>235</v>
      </c>
      <c r="D119" s="161" t="s">
        <v>236</v>
      </c>
      <c r="E119" s="166">
        <v>171.5</v>
      </c>
      <c r="F119" s="169">
        <f>H119+J119</f>
        <v>0</v>
      </c>
      <c r="G119" s="170">
        <f>ROUND(E119*F119,2)</f>
        <v>0</v>
      </c>
      <c r="H119" s="170"/>
      <c r="I119" s="170">
        <f>ROUND(E119*H119,2)</f>
        <v>0</v>
      </c>
      <c r="J119" s="170"/>
      <c r="K119" s="170">
        <f>ROUND(E119*J119,2)</f>
        <v>0</v>
      </c>
      <c r="L119" s="170">
        <v>21</v>
      </c>
      <c r="M119" s="170">
        <f>G119*(1+L119/100)</f>
        <v>0</v>
      </c>
      <c r="N119" s="161">
        <v>1E-3</v>
      </c>
      <c r="O119" s="161">
        <f>ROUND(E119*N119,5)</f>
        <v>0.17150000000000001</v>
      </c>
      <c r="P119" s="161">
        <v>0</v>
      </c>
      <c r="Q119" s="161">
        <f>ROUND(E119*P119,5)</f>
        <v>0</v>
      </c>
      <c r="R119" s="161"/>
      <c r="S119" s="161"/>
      <c r="T119" s="162">
        <v>0</v>
      </c>
      <c r="U119" s="161">
        <f>ROUND(E119*T119,2)</f>
        <v>0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237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2"/>
      <c r="B120" s="159"/>
      <c r="C120" s="192" t="s">
        <v>238</v>
      </c>
      <c r="D120" s="163"/>
      <c r="E120" s="167">
        <v>171.5</v>
      </c>
      <c r="F120" s="170"/>
      <c r="G120" s="170"/>
      <c r="H120" s="170"/>
      <c r="I120" s="170"/>
      <c r="J120" s="170"/>
      <c r="K120" s="170"/>
      <c r="L120" s="170"/>
      <c r="M120" s="170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107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36</v>
      </c>
      <c r="B121" s="159" t="s">
        <v>239</v>
      </c>
      <c r="C121" s="191" t="s">
        <v>240</v>
      </c>
      <c r="D121" s="161" t="s">
        <v>104</v>
      </c>
      <c r="E121" s="166">
        <v>343</v>
      </c>
      <c r="F121" s="169">
        <f>H121+J121</f>
        <v>0</v>
      </c>
      <c r="G121" s="170">
        <f>ROUND(E121*F121,2)</f>
        <v>0</v>
      </c>
      <c r="H121" s="170"/>
      <c r="I121" s="170">
        <f>ROUND(E121*H121,2)</f>
        <v>0</v>
      </c>
      <c r="J121" s="170"/>
      <c r="K121" s="170">
        <f>ROUND(E121*J121,2)</f>
        <v>0</v>
      </c>
      <c r="L121" s="170">
        <v>21</v>
      </c>
      <c r="M121" s="170">
        <f>G121*(1+L121/100)</f>
        <v>0</v>
      </c>
      <c r="N121" s="161">
        <v>0.7</v>
      </c>
      <c r="O121" s="161">
        <f>ROUND(E121*N121,5)</f>
        <v>240.1</v>
      </c>
      <c r="P121" s="161">
        <v>0</v>
      </c>
      <c r="Q121" s="161">
        <f>ROUND(E121*P121,5)</f>
        <v>0</v>
      </c>
      <c r="R121" s="161"/>
      <c r="S121" s="161"/>
      <c r="T121" s="162">
        <v>0</v>
      </c>
      <c r="U121" s="161">
        <f>ROUND(E121*T121,2)</f>
        <v>0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105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/>
      <c r="B122" s="159"/>
      <c r="C122" s="192" t="s">
        <v>241</v>
      </c>
      <c r="D122" s="163"/>
      <c r="E122" s="167">
        <v>343</v>
      </c>
      <c r="F122" s="170"/>
      <c r="G122" s="170"/>
      <c r="H122" s="170"/>
      <c r="I122" s="170"/>
      <c r="J122" s="170"/>
      <c r="K122" s="170"/>
      <c r="L122" s="170"/>
      <c r="M122" s="170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107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52">
        <v>37</v>
      </c>
      <c r="B123" s="159" t="s">
        <v>242</v>
      </c>
      <c r="C123" s="191" t="s">
        <v>243</v>
      </c>
      <c r="D123" s="161" t="s">
        <v>104</v>
      </c>
      <c r="E123" s="166">
        <v>343</v>
      </c>
      <c r="F123" s="169">
        <f>H123+J123</f>
        <v>0</v>
      </c>
      <c r="G123" s="170">
        <f>ROUND(E123*F123,2)</f>
        <v>0</v>
      </c>
      <c r="H123" s="170"/>
      <c r="I123" s="170">
        <f>ROUND(E123*H123,2)</f>
        <v>0</v>
      </c>
      <c r="J123" s="170"/>
      <c r="K123" s="170">
        <f>ROUND(E123*J123,2)</f>
        <v>0</v>
      </c>
      <c r="L123" s="170">
        <v>21</v>
      </c>
      <c r="M123" s="170">
        <f>G123*(1+L123/100)</f>
        <v>0</v>
      </c>
      <c r="N123" s="161">
        <v>0</v>
      </c>
      <c r="O123" s="161">
        <f>ROUND(E123*N123,5)</f>
        <v>0</v>
      </c>
      <c r="P123" s="161">
        <v>0</v>
      </c>
      <c r="Q123" s="161">
        <f>ROUND(E123*P123,5)</f>
        <v>0</v>
      </c>
      <c r="R123" s="161"/>
      <c r="S123" s="161"/>
      <c r="T123" s="162">
        <v>0.65200000000000002</v>
      </c>
      <c r="U123" s="161">
        <f>ROUND(E123*T123,2)</f>
        <v>223.64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105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/>
      <c r="B124" s="159"/>
      <c r="C124" s="192" t="s">
        <v>241</v>
      </c>
      <c r="D124" s="163"/>
      <c r="E124" s="167">
        <v>343</v>
      </c>
      <c r="F124" s="170"/>
      <c r="G124" s="170"/>
      <c r="H124" s="170"/>
      <c r="I124" s="170"/>
      <c r="J124" s="170"/>
      <c r="K124" s="170"/>
      <c r="L124" s="170"/>
      <c r="M124" s="170"/>
      <c r="N124" s="161"/>
      <c r="O124" s="161"/>
      <c r="P124" s="161"/>
      <c r="Q124" s="161"/>
      <c r="R124" s="161"/>
      <c r="S124" s="161"/>
      <c r="T124" s="162"/>
      <c r="U124" s="16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107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>
        <v>38</v>
      </c>
      <c r="B125" s="159" t="s">
        <v>244</v>
      </c>
      <c r="C125" s="191" t="s">
        <v>245</v>
      </c>
      <c r="D125" s="161" t="s">
        <v>104</v>
      </c>
      <c r="E125" s="166">
        <v>343</v>
      </c>
      <c r="F125" s="169">
        <f>H125+J125</f>
        <v>0</v>
      </c>
      <c r="G125" s="170">
        <f>ROUND(E125*F125,2)</f>
        <v>0</v>
      </c>
      <c r="H125" s="170"/>
      <c r="I125" s="170">
        <f>ROUND(E125*H125,2)</f>
        <v>0</v>
      </c>
      <c r="J125" s="170"/>
      <c r="K125" s="170">
        <f>ROUND(E125*J125,2)</f>
        <v>0</v>
      </c>
      <c r="L125" s="170">
        <v>21</v>
      </c>
      <c r="M125" s="170">
        <f>G125*(1+L125/100)</f>
        <v>0</v>
      </c>
      <c r="N125" s="161">
        <v>0</v>
      </c>
      <c r="O125" s="161">
        <f>ROUND(E125*N125,5)</f>
        <v>0</v>
      </c>
      <c r="P125" s="161">
        <v>0</v>
      </c>
      <c r="Q125" s="161">
        <f>ROUND(E125*P125,5)</f>
        <v>0</v>
      </c>
      <c r="R125" s="161"/>
      <c r="S125" s="161"/>
      <c r="T125" s="162">
        <v>1.0999999999999999E-2</v>
      </c>
      <c r="U125" s="161">
        <f>ROUND(E125*T125,2)</f>
        <v>3.77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105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/>
      <c r="B126" s="159"/>
      <c r="C126" s="192" t="s">
        <v>241</v>
      </c>
      <c r="D126" s="163"/>
      <c r="E126" s="167">
        <v>343</v>
      </c>
      <c r="F126" s="170"/>
      <c r="G126" s="170"/>
      <c r="H126" s="170"/>
      <c r="I126" s="170"/>
      <c r="J126" s="170"/>
      <c r="K126" s="170"/>
      <c r="L126" s="170"/>
      <c r="M126" s="170"/>
      <c r="N126" s="161"/>
      <c r="O126" s="161"/>
      <c r="P126" s="161"/>
      <c r="Q126" s="161"/>
      <c r="R126" s="161"/>
      <c r="S126" s="161"/>
      <c r="T126" s="162"/>
      <c r="U126" s="16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107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>
        <v>39</v>
      </c>
      <c r="B127" s="159" t="s">
        <v>246</v>
      </c>
      <c r="C127" s="191" t="s">
        <v>247</v>
      </c>
      <c r="D127" s="161" t="s">
        <v>141</v>
      </c>
      <c r="E127" s="166">
        <v>3430</v>
      </c>
      <c r="F127" s="169">
        <f>H127+J127</f>
        <v>0</v>
      </c>
      <c r="G127" s="170">
        <f>ROUND(E127*F127,2)</f>
        <v>0</v>
      </c>
      <c r="H127" s="170"/>
      <c r="I127" s="170">
        <f>ROUND(E127*H127,2)</f>
        <v>0</v>
      </c>
      <c r="J127" s="170"/>
      <c r="K127" s="170">
        <f>ROUND(E127*J127,2)</f>
        <v>0</v>
      </c>
      <c r="L127" s="170">
        <v>21</v>
      </c>
      <c r="M127" s="170">
        <f>G127*(1+L127/100)</f>
        <v>0</v>
      </c>
      <c r="N127" s="161">
        <v>0</v>
      </c>
      <c r="O127" s="161">
        <f>ROUND(E127*N127,5)</f>
        <v>0</v>
      </c>
      <c r="P127" s="161">
        <v>0</v>
      </c>
      <c r="Q127" s="161">
        <f>ROUND(E127*P127,5)</f>
        <v>0</v>
      </c>
      <c r="R127" s="161"/>
      <c r="S127" s="161"/>
      <c r="T127" s="162">
        <v>0.13</v>
      </c>
      <c r="U127" s="161">
        <f>ROUND(E127*T127,2)</f>
        <v>445.9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105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2"/>
      <c r="B128" s="159"/>
      <c r="C128" s="192" t="s">
        <v>233</v>
      </c>
      <c r="D128" s="163"/>
      <c r="E128" s="167">
        <v>3430</v>
      </c>
      <c r="F128" s="170"/>
      <c r="G128" s="170"/>
      <c r="H128" s="170"/>
      <c r="I128" s="170"/>
      <c r="J128" s="170"/>
      <c r="K128" s="170"/>
      <c r="L128" s="170"/>
      <c r="M128" s="170"/>
      <c r="N128" s="161"/>
      <c r="O128" s="161"/>
      <c r="P128" s="161"/>
      <c r="Q128" s="161"/>
      <c r="R128" s="161"/>
      <c r="S128" s="161"/>
      <c r="T128" s="162"/>
      <c r="U128" s="16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107</v>
      </c>
      <c r="AF128" s="151">
        <v>0</v>
      </c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>
        <v>40</v>
      </c>
      <c r="B129" s="159" t="s">
        <v>248</v>
      </c>
      <c r="C129" s="191" t="s">
        <v>249</v>
      </c>
      <c r="D129" s="161" t="s">
        <v>141</v>
      </c>
      <c r="E129" s="166">
        <v>3430</v>
      </c>
      <c r="F129" s="169">
        <f>H129+J129</f>
        <v>0</v>
      </c>
      <c r="G129" s="170">
        <f>ROUND(E129*F129,2)</f>
        <v>0</v>
      </c>
      <c r="H129" s="170"/>
      <c r="I129" s="170">
        <f>ROUND(E129*H129,2)</f>
        <v>0</v>
      </c>
      <c r="J129" s="170"/>
      <c r="K129" s="170">
        <f>ROUND(E129*J129,2)</f>
        <v>0</v>
      </c>
      <c r="L129" s="170">
        <v>21</v>
      </c>
      <c r="M129" s="170">
        <f>G129*(1+L129/100)</f>
        <v>0</v>
      </c>
      <c r="N129" s="161">
        <v>0</v>
      </c>
      <c r="O129" s="161">
        <f>ROUND(E129*N129,5)</f>
        <v>0</v>
      </c>
      <c r="P129" s="161">
        <v>0</v>
      </c>
      <c r="Q129" s="161">
        <f>ROUND(E129*P129,5)</f>
        <v>0</v>
      </c>
      <c r="R129" s="161"/>
      <c r="S129" s="161"/>
      <c r="T129" s="162">
        <v>2E-3</v>
      </c>
      <c r="U129" s="161">
        <f>ROUND(E129*T129,2)</f>
        <v>6.86</v>
      </c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105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2"/>
      <c r="B130" s="159"/>
      <c r="C130" s="192" t="s">
        <v>233</v>
      </c>
      <c r="D130" s="163"/>
      <c r="E130" s="167">
        <v>3430</v>
      </c>
      <c r="F130" s="170"/>
      <c r="G130" s="170"/>
      <c r="H130" s="170"/>
      <c r="I130" s="170"/>
      <c r="J130" s="170"/>
      <c r="K130" s="170"/>
      <c r="L130" s="170"/>
      <c r="M130" s="170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107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>
        <v>41</v>
      </c>
      <c r="B131" s="159" t="s">
        <v>250</v>
      </c>
      <c r="C131" s="191" t="s">
        <v>251</v>
      </c>
      <c r="D131" s="161" t="s">
        <v>141</v>
      </c>
      <c r="E131" s="166">
        <v>3430</v>
      </c>
      <c r="F131" s="169">
        <f>H131+J131</f>
        <v>0</v>
      </c>
      <c r="G131" s="170">
        <f>ROUND(E131*F131,2)</f>
        <v>0</v>
      </c>
      <c r="H131" s="170"/>
      <c r="I131" s="170">
        <f>ROUND(E131*H131,2)</f>
        <v>0</v>
      </c>
      <c r="J131" s="170"/>
      <c r="K131" s="170">
        <f>ROUND(E131*J131,2)</f>
        <v>0</v>
      </c>
      <c r="L131" s="170">
        <v>21</v>
      </c>
      <c r="M131" s="170">
        <f>G131*(1+L131/100)</f>
        <v>0</v>
      </c>
      <c r="N131" s="161">
        <v>0</v>
      </c>
      <c r="O131" s="161">
        <f>ROUND(E131*N131,5)</f>
        <v>0</v>
      </c>
      <c r="P131" s="161">
        <v>0</v>
      </c>
      <c r="Q131" s="161">
        <f>ROUND(E131*P131,5)</f>
        <v>0</v>
      </c>
      <c r="R131" s="161"/>
      <c r="S131" s="161"/>
      <c r="T131" s="162">
        <v>0.02</v>
      </c>
      <c r="U131" s="161">
        <f>ROUND(E131*T131,2)</f>
        <v>68.599999999999994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105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/>
      <c r="B132" s="159"/>
      <c r="C132" s="192" t="s">
        <v>233</v>
      </c>
      <c r="D132" s="163"/>
      <c r="E132" s="167">
        <v>3430</v>
      </c>
      <c r="F132" s="170"/>
      <c r="G132" s="170"/>
      <c r="H132" s="170"/>
      <c r="I132" s="170"/>
      <c r="J132" s="170"/>
      <c r="K132" s="170"/>
      <c r="L132" s="170"/>
      <c r="M132" s="170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107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>
        <v>42</v>
      </c>
      <c r="B133" s="159" t="s">
        <v>252</v>
      </c>
      <c r="C133" s="191" t="s">
        <v>253</v>
      </c>
      <c r="D133" s="161" t="s">
        <v>141</v>
      </c>
      <c r="E133" s="166">
        <v>3430</v>
      </c>
      <c r="F133" s="169">
        <f>H133+J133</f>
        <v>0</v>
      </c>
      <c r="G133" s="170">
        <f>ROUND(E133*F133,2)</f>
        <v>0</v>
      </c>
      <c r="H133" s="170"/>
      <c r="I133" s="170">
        <f>ROUND(E133*H133,2)</f>
        <v>0</v>
      </c>
      <c r="J133" s="170"/>
      <c r="K133" s="170">
        <f>ROUND(E133*J133,2)</f>
        <v>0</v>
      </c>
      <c r="L133" s="170">
        <v>21</v>
      </c>
      <c r="M133" s="170">
        <f>G133*(1+L133/100)</f>
        <v>0</v>
      </c>
      <c r="N133" s="161">
        <v>0</v>
      </c>
      <c r="O133" s="161">
        <f>ROUND(E133*N133,5)</f>
        <v>0</v>
      </c>
      <c r="P133" s="161">
        <v>0</v>
      </c>
      <c r="Q133" s="161">
        <f>ROUND(E133*P133,5)</f>
        <v>0</v>
      </c>
      <c r="R133" s="161"/>
      <c r="S133" s="161"/>
      <c r="T133" s="162">
        <v>1E-3</v>
      </c>
      <c r="U133" s="161">
        <f>ROUND(E133*T133,2)</f>
        <v>3.43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105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/>
      <c r="B134" s="159"/>
      <c r="C134" s="192" t="s">
        <v>233</v>
      </c>
      <c r="D134" s="163"/>
      <c r="E134" s="167">
        <v>3430</v>
      </c>
      <c r="F134" s="170"/>
      <c r="G134" s="170"/>
      <c r="H134" s="170"/>
      <c r="I134" s="170"/>
      <c r="J134" s="170"/>
      <c r="K134" s="170"/>
      <c r="L134" s="170"/>
      <c r="M134" s="170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107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2">
        <v>43</v>
      </c>
      <c r="B135" s="159" t="s">
        <v>254</v>
      </c>
      <c r="C135" s="191" t="s">
        <v>255</v>
      </c>
      <c r="D135" s="161" t="s">
        <v>141</v>
      </c>
      <c r="E135" s="166">
        <v>3430</v>
      </c>
      <c r="F135" s="169">
        <f>H135+J135</f>
        <v>0</v>
      </c>
      <c r="G135" s="170">
        <f>ROUND(E135*F135,2)</f>
        <v>0</v>
      </c>
      <c r="H135" s="170"/>
      <c r="I135" s="170">
        <f>ROUND(E135*H135,2)</f>
        <v>0</v>
      </c>
      <c r="J135" s="170"/>
      <c r="K135" s="170">
        <f>ROUND(E135*J135,2)</f>
        <v>0</v>
      </c>
      <c r="L135" s="170">
        <v>21</v>
      </c>
      <c r="M135" s="170">
        <f>G135*(1+L135/100)</f>
        <v>0</v>
      </c>
      <c r="N135" s="161">
        <v>0</v>
      </c>
      <c r="O135" s="161">
        <f>ROUND(E135*N135,5)</f>
        <v>0</v>
      </c>
      <c r="P135" s="161">
        <v>0</v>
      </c>
      <c r="Q135" s="161">
        <f>ROUND(E135*P135,5)</f>
        <v>0</v>
      </c>
      <c r="R135" s="161"/>
      <c r="S135" s="161"/>
      <c r="T135" s="162">
        <v>9.7000000000000003E-2</v>
      </c>
      <c r="U135" s="161">
        <f>ROUND(E135*T135,2)</f>
        <v>332.71</v>
      </c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105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/>
      <c r="B136" s="159"/>
      <c r="C136" s="192" t="s">
        <v>233</v>
      </c>
      <c r="D136" s="163"/>
      <c r="E136" s="167">
        <v>3430</v>
      </c>
      <c r="F136" s="170"/>
      <c r="G136" s="170"/>
      <c r="H136" s="170"/>
      <c r="I136" s="170"/>
      <c r="J136" s="170"/>
      <c r="K136" s="170"/>
      <c r="L136" s="170"/>
      <c r="M136" s="170"/>
      <c r="N136" s="161"/>
      <c r="O136" s="161"/>
      <c r="P136" s="161"/>
      <c r="Q136" s="161"/>
      <c r="R136" s="161"/>
      <c r="S136" s="161"/>
      <c r="T136" s="162"/>
      <c r="U136" s="16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107</v>
      </c>
      <c r="AF136" s="151">
        <v>0</v>
      </c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>
        <v>44</v>
      </c>
      <c r="B137" s="159" t="s">
        <v>256</v>
      </c>
      <c r="C137" s="191" t="s">
        <v>257</v>
      </c>
      <c r="D137" s="161" t="s">
        <v>258</v>
      </c>
      <c r="E137" s="166">
        <v>102.9</v>
      </c>
      <c r="F137" s="169">
        <f>H137+J137</f>
        <v>0</v>
      </c>
      <c r="G137" s="170">
        <f>ROUND(E137*F137,2)</f>
        <v>0</v>
      </c>
      <c r="H137" s="170"/>
      <c r="I137" s="170">
        <f>ROUND(E137*H137,2)</f>
        <v>0</v>
      </c>
      <c r="J137" s="170"/>
      <c r="K137" s="170">
        <f>ROUND(E137*J137,2)</f>
        <v>0</v>
      </c>
      <c r="L137" s="170">
        <v>21</v>
      </c>
      <c r="M137" s="170">
        <f>G137*(1+L137/100)</f>
        <v>0</v>
      </c>
      <c r="N137" s="161">
        <v>1E-3</v>
      </c>
      <c r="O137" s="161">
        <f>ROUND(E137*N137,5)</f>
        <v>0.10290000000000001</v>
      </c>
      <c r="P137" s="161">
        <v>0</v>
      </c>
      <c r="Q137" s="161">
        <f>ROUND(E137*P137,5)</f>
        <v>0</v>
      </c>
      <c r="R137" s="161"/>
      <c r="S137" s="161"/>
      <c r="T137" s="162">
        <v>0</v>
      </c>
      <c r="U137" s="161">
        <f>ROUND(E137*T137,2)</f>
        <v>0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237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/>
      <c r="B138" s="159"/>
      <c r="C138" s="192" t="s">
        <v>259</v>
      </c>
      <c r="D138" s="163"/>
      <c r="E138" s="167">
        <v>102.9</v>
      </c>
      <c r="F138" s="170"/>
      <c r="G138" s="170"/>
      <c r="H138" s="170"/>
      <c r="I138" s="170"/>
      <c r="J138" s="170"/>
      <c r="K138" s="170"/>
      <c r="L138" s="170"/>
      <c r="M138" s="170"/>
      <c r="N138" s="161"/>
      <c r="O138" s="161"/>
      <c r="P138" s="161"/>
      <c r="Q138" s="161"/>
      <c r="R138" s="161"/>
      <c r="S138" s="161"/>
      <c r="T138" s="162"/>
      <c r="U138" s="16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107</v>
      </c>
      <c r="AF138" s="151">
        <v>0</v>
      </c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x14ac:dyDescent="0.2">
      <c r="A139" s="153" t="s">
        <v>100</v>
      </c>
      <c r="B139" s="160" t="s">
        <v>55</v>
      </c>
      <c r="C139" s="193" t="s">
        <v>56</v>
      </c>
      <c r="D139" s="164"/>
      <c r="E139" s="168"/>
      <c r="F139" s="171"/>
      <c r="G139" s="171">
        <f>SUMIF(AE140:AE172,"&lt;&gt;NOR",G140:G172)</f>
        <v>0</v>
      </c>
      <c r="H139" s="171"/>
      <c r="I139" s="171">
        <f>SUM(I140:I172)</f>
        <v>0</v>
      </c>
      <c r="J139" s="171"/>
      <c r="K139" s="171">
        <f>SUM(K140:K172)</f>
        <v>0</v>
      </c>
      <c r="L139" s="171"/>
      <c r="M139" s="171">
        <f>SUM(M140:M172)</f>
        <v>0</v>
      </c>
      <c r="N139" s="164"/>
      <c r="O139" s="164">
        <f>SUM(O140:O172)</f>
        <v>21.60577</v>
      </c>
      <c r="P139" s="164"/>
      <c r="Q139" s="164">
        <f>SUM(Q140:Q172)</f>
        <v>0</v>
      </c>
      <c r="R139" s="164"/>
      <c r="S139" s="164"/>
      <c r="T139" s="165"/>
      <c r="U139" s="164">
        <f>SUM(U140:U172)</f>
        <v>38.36999999999999</v>
      </c>
      <c r="AE139" t="s">
        <v>101</v>
      </c>
    </row>
    <row r="140" spans="1:60" outlineLevel="1" x14ac:dyDescent="0.2">
      <c r="A140" s="152">
        <v>45</v>
      </c>
      <c r="B140" s="159" t="s">
        <v>260</v>
      </c>
      <c r="C140" s="191" t="s">
        <v>261</v>
      </c>
      <c r="D140" s="161" t="s">
        <v>104</v>
      </c>
      <c r="E140" s="166">
        <v>0.505</v>
      </c>
      <c r="F140" s="169">
        <f>H140+J140</f>
        <v>0</v>
      </c>
      <c r="G140" s="170">
        <f>ROUND(E140*F140,2)</f>
        <v>0</v>
      </c>
      <c r="H140" s="170"/>
      <c r="I140" s="170">
        <f>ROUND(E140*H140,2)</f>
        <v>0</v>
      </c>
      <c r="J140" s="170"/>
      <c r="K140" s="170">
        <f>ROUND(E140*J140,2)</f>
        <v>0</v>
      </c>
      <c r="L140" s="170">
        <v>21</v>
      </c>
      <c r="M140" s="170">
        <f>G140*(1+L140/100)</f>
        <v>0</v>
      </c>
      <c r="N140" s="161">
        <v>2.1</v>
      </c>
      <c r="O140" s="161">
        <f>ROUND(E140*N140,5)</f>
        <v>1.0605</v>
      </c>
      <c r="P140" s="161">
        <v>0</v>
      </c>
      <c r="Q140" s="161">
        <f>ROUND(E140*P140,5)</f>
        <v>0</v>
      </c>
      <c r="R140" s="161"/>
      <c r="S140" s="161"/>
      <c r="T140" s="162">
        <v>0.96499999999999997</v>
      </c>
      <c r="U140" s="161">
        <f>ROUND(E140*T140,2)</f>
        <v>0.49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105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/>
      <c r="B141" s="159"/>
      <c r="C141" s="192" t="s">
        <v>262</v>
      </c>
      <c r="D141" s="163"/>
      <c r="E141" s="167">
        <v>3.7499999999999999E-2</v>
      </c>
      <c r="F141" s="170"/>
      <c r="G141" s="170"/>
      <c r="H141" s="170"/>
      <c r="I141" s="170"/>
      <c r="J141" s="170"/>
      <c r="K141" s="170"/>
      <c r="L141" s="170"/>
      <c r="M141" s="170"/>
      <c r="N141" s="161"/>
      <c r="O141" s="161"/>
      <c r="P141" s="161"/>
      <c r="Q141" s="161"/>
      <c r="R141" s="161"/>
      <c r="S141" s="161"/>
      <c r="T141" s="162"/>
      <c r="U141" s="16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107</v>
      </c>
      <c r="AF141" s="151">
        <v>0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/>
      <c r="B142" s="159"/>
      <c r="C142" s="192" t="s">
        <v>263</v>
      </c>
      <c r="D142" s="163"/>
      <c r="E142" s="167">
        <v>3.7499999999999999E-2</v>
      </c>
      <c r="F142" s="170"/>
      <c r="G142" s="170"/>
      <c r="H142" s="170"/>
      <c r="I142" s="170"/>
      <c r="J142" s="170"/>
      <c r="K142" s="170"/>
      <c r="L142" s="170"/>
      <c r="M142" s="170"/>
      <c r="N142" s="161"/>
      <c r="O142" s="161"/>
      <c r="P142" s="161"/>
      <c r="Q142" s="161"/>
      <c r="R142" s="161"/>
      <c r="S142" s="161"/>
      <c r="T142" s="162"/>
      <c r="U142" s="16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107</v>
      </c>
      <c r="AF142" s="151">
        <v>0</v>
      </c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/>
      <c r="B143" s="159"/>
      <c r="C143" s="192" t="s">
        <v>264</v>
      </c>
      <c r="D143" s="163"/>
      <c r="E143" s="167">
        <v>0.25</v>
      </c>
      <c r="F143" s="170"/>
      <c r="G143" s="170"/>
      <c r="H143" s="170"/>
      <c r="I143" s="170"/>
      <c r="J143" s="170"/>
      <c r="K143" s="170"/>
      <c r="L143" s="170"/>
      <c r="M143" s="170"/>
      <c r="N143" s="161"/>
      <c r="O143" s="161"/>
      <c r="P143" s="161"/>
      <c r="Q143" s="161"/>
      <c r="R143" s="161"/>
      <c r="S143" s="161"/>
      <c r="T143" s="162"/>
      <c r="U143" s="16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107</v>
      </c>
      <c r="AF143" s="151">
        <v>0</v>
      </c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/>
      <c r="B144" s="159"/>
      <c r="C144" s="192" t="s">
        <v>265</v>
      </c>
      <c r="D144" s="163"/>
      <c r="E144" s="167">
        <v>0.18</v>
      </c>
      <c r="F144" s="170"/>
      <c r="G144" s="170"/>
      <c r="H144" s="170"/>
      <c r="I144" s="170"/>
      <c r="J144" s="170"/>
      <c r="K144" s="170"/>
      <c r="L144" s="170"/>
      <c r="M144" s="170"/>
      <c r="N144" s="161"/>
      <c r="O144" s="161"/>
      <c r="P144" s="161"/>
      <c r="Q144" s="161"/>
      <c r="R144" s="161"/>
      <c r="S144" s="161"/>
      <c r="T144" s="162"/>
      <c r="U144" s="16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107</v>
      </c>
      <c r="AF144" s="151">
        <v>0</v>
      </c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>
        <v>46</v>
      </c>
      <c r="B145" s="159" t="s">
        <v>266</v>
      </c>
      <c r="C145" s="191" t="s">
        <v>267</v>
      </c>
      <c r="D145" s="161" t="s">
        <v>169</v>
      </c>
      <c r="E145" s="166">
        <v>10</v>
      </c>
      <c r="F145" s="169">
        <f>H145+J145</f>
        <v>0</v>
      </c>
      <c r="G145" s="170">
        <f>ROUND(E145*F145,2)</f>
        <v>0</v>
      </c>
      <c r="H145" s="170"/>
      <c r="I145" s="170">
        <f>ROUND(E145*H145,2)</f>
        <v>0</v>
      </c>
      <c r="J145" s="170"/>
      <c r="K145" s="170">
        <f>ROUND(E145*J145,2)</f>
        <v>0</v>
      </c>
      <c r="L145" s="170">
        <v>21</v>
      </c>
      <c r="M145" s="170">
        <f>G145*(1+L145/100)</f>
        <v>0</v>
      </c>
      <c r="N145" s="161">
        <v>5.9100000000000003E-3</v>
      </c>
      <c r="O145" s="161">
        <f>ROUND(E145*N145,5)</f>
        <v>5.91E-2</v>
      </c>
      <c r="P145" s="161">
        <v>0</v>
      </c>
      <c r="Q145" s="161">
        <f>ROUND(E145*P145,5)</f>
        <v>0</v>
      </c>
      <c r="R145" s="161"/>
      <c r="S145" s="161"/>
      <c r="T145" s="162">
        <v>0.81100000000000005</v>
      </c>
      <c r="U145" s="161">
        <f>ROUND(E145*T145,2)</f>
        <v>8.11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105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/>
      <c r="B146" s="159"/>
      <c r="C146" s="250" t="s">
        <v>268</v>
      </c>
      <c r="D146" s="251"/>
      <c r="E146" s="252"/>
      <c r="F146" s="253"/>
      <c r="G146" s="254"/>
      <c r="H146" s="170"/>
      <c r="I146" s="170"/>
      <c r="J146" s="170"/>
      <c r="K146" s="170"/>
      <c r="L146" s="170"/>
      <c r="M146" s="170"/>
      <c r="N146" s="161"/>
      <c r="O146" s="161"/>
      <c r="P146" s="161"/>
      <c r="Q146" s="161"/>
      <c r="R146" s="161"/>
      <c r="S146" s="161"/>
      <c r="T146" s="162"/>
      <c r="U146" s="16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162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4" t="str">
        <f>C146</f>
        <v>Např. PVC DN 100 - 200 mm.</v>
      </c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/>
      <c r="B147" s="159"/>
      <c r="C147" s="192" t="s">
        <v>269</v>
      </c>
      <c r="D147" s="163"/>
      <c r="E147" s="167">
        <v>10</v>
      </c>
      <c r="F147" s="170"/>
      <c r="G147" s="170"/>
      <c r="H147" s="170"/>
      <c r="I147" s="170"/>
      <c r="J147" s="170"/>
      <c r="K147" s="170"/>
      <c r="L147" s="170"/>
      <c r="M147" s="170"/>
      <c r="N147" s="161"/>
      <c r="O147" s="161"/>
      <c r="P147" s="161"/>
      <c r="Q147" s="161"/>
      <c r="R147" s="161"/>
      <c r="S147" s="161"/>
      <c r="T147" s="162"/>
      <c r="U147" s="16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107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2">
        <v>47</v>
      </c>
      <c r="B148" s="159" t="s">
        <v>270</v>
      </c>
      <c r="C148" s="191" t="s">
        <v>271</v>
      </c>
      <c r="D148" s="161" t="s">
        <v>104</v>
      </c>
      <c r="E148" s="166">
        <v>2.431</v>
      </c>
      <c r="F148" s="169">
        <f>H148+J148</f>
        <v>0</v>
      </c>
      <c r="G148" s="170">
        <f>ROUND(E148*F148,2)</f>
        <v>0</v>
      </c>
      <c r="H148" s="170"/>
      <c r="I148" s="170">
        <f>ROUND(E148*H148,2)</f>
        <v>0</v>
      </c>
      <c r="J148" s="170"/>
      <c r="K148" s="170">
        <f>ROUND(E148*J148,2)</f>
        <v>0</v>
      </c>
      <c r="L148" s="170">
        <v>21</v>
      </c>
      <c r="M148" s="170">
        <f>G148*(1+L148/100)</f>
        <v>0</v>
      </c>
      <c r="N148" s="161">
        <v>2.5249999999999999</v>
      </c>
      <c r="O148" s="161">
        <f>ROUND(E148*N148,5)</f>
        <v>6.13828</v>
      </c>
      <c r="P148" s="161">
        <v>0</v>
      </c>
      <c r="Q148" s="161">
        <f>ROUND(E148*P148,5)</f>
        <v>0</v>
      </c>
      <c r="R148" s="161"/>
      <c r="S148" s="161"/>
      <c r="T148" s="162">
        <v>0.47699999999999998</v>
      </c>
      <c r="U148" s="161">
        <f>ROUND(E148*T148,2)</f>
        <v>1.1599999999999999</v>
      </c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105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2"/>
      <c r="B149" s="159"/>
      <c r="C149" s="192" t="s">
        <v>272</v>
      </c>
      <c r="D149" s="163"/>
      <c r="E149" s="167">
        <v>0.12375</v>
      </c>
      <c r="F149" s="170"/>
      <c r="G149" s="170"/>
      <c r="H149" s="170"/>
      <c r="I149" s="170"/>
      <c r="J149" s="170"/>
      <c r="K149" s="170"/>
      <c r="L149" s="170"/>
      <c r="M149" s="170"/>
      <c r="N149" s="161"/>
      <c r="O149" s="161"/>
      <c r="P149" s="161"/>
      <c r="Q149" s="161"/>
      <c r="R149" s="161"/>
      <c r="S149" s="161"/>
      <c r="T149" s="162"/>
      <c r="U149" s="16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107</v>
      </c>
      <c r="AF149" s="151">
        <v>0</v>
      </c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2"/>
      <c r="B150" s="159"/>
      <c r="C150" s="192" t="s">
        <v>273</v>
      </c>
      <c r="D150" s="163"/>
      <c r="E150" s="167">
        <v>0.12375</v>
      </c>
      <c r="F150" s="170"/>
      <c r="G150" s="170"/>
      <c r="H150" s="170"/>
      <c r="I150" s="170"/>
      <c r="J150" s="170"/>
      <c r="K150" s="170"/>
      <c r="L150" s="170"/>
      <c r="M150" s="170"/>
      <c r="N150" s="161"/>
      <c r="O150" s="161"/>
      <c r="P150" s="161"/>
      <c r="Q150" s="161"/>
      <c r="R150" s="161"/>
      <c r="S150" s="161"/>
      <c r="T150" s="162"/>
      <c r="U150" s="16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107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2"/>
      <c r="B151" s="159"/>
      <c r="C151" s="192" t="s">
        <v>274</v>
      </c>
      <c r="D151" s="163"/>
      <c r="E151" s="167">
        <v>1.7875000000000001</v>
      </c>
      <c r="F151" s="170"/>
      <c r="G151" s="170"/>
      <c r="H151" s="170"/>
      <c r="I151" s="170"/>
      <c r="J151" s="170"/>
      <c r="K151" s="170"/>
      <c r="L151" s="170"/>
      <c r="M151" s="170"/>
      <c r="N151" s="161"/>
      <c r="O151" s="161"/>
      <c r="P151" s="161"/>
      <c r="Q151" s="161"/>
      <c r="R151" s="161"/>
      <c r="S151" s="161"/>
      <c r="T151" s="162"/>
      <c r="U151" s="161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107</v>
      </c>
      <c r="AF151" s="151">
        <v>0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/>
      <c r="B152" s="159"/>
      <c r="C152" s="192" t="s">
        <v>275</v>
      </c>
      <c r="D152" s="163"/>
      <c r="E152" s="167">
        <v>0.39600000000000002</v>
      </c>
      <c r="F152" s="170"/>
      <c r="G152" s="170"/>
      <c r="H152" s="170"/>
      <c r="I152" s="170"/>
      <c r="J152" s="170"/>
      <c r="K152" s="170"/>
      <c r="L152" s="170"/>
      <c r="M152" s="170"/>
      <c r="N152" s="161"/>
      <c r="O152" s="161"/>
      <c r="P152" s="161"/>
      <c r="Q152" s="161"/>
      <c r="R152" s="161"/>
      <c r="S152" s="161"/>
      <c r="T152" s="162"/>
      <c r="U152" s="16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107</v>
      </c>
      <c r="AF152" s="151">
        <v>0</v>
      </c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2">
        <v>48</v>
      </c>
      <c r="B153" s="159" t="s">
        <v>276</v>
      </c>
      <c r="C153" s="191" t="s">
        <v>277</v>
      </c>
      <c r="D153" s="161" t="s">
        <v>141</v>
      </c>
      <c r="E153" s="166">
        <v>7.86</v>
      </c>
      <c r="F153" s="169">
        <f>H153+J153</f>
        <v>0</v>
      </c>
      <c r="G153" s="170">
        <f>ROUND(E153*F153,2)</f>
        <v>0</v>
      </c>
      <c r="H153" s="170"/>
      <c r="I153" s="170">
        <f>ROUND(E153*H153,2)</f>
        <v>0</v>
      </c>
      <c r="J153" s="170"/>
      <c r="K153" s="170">
        <f>ROUND(E153*J153,2)</f>
        <v>0</v>
      </c>
      <c r="L153" s="170">
        <v>21</v>
      </c>
      <c r="M153" s="170">
        <f>G153*(1+L153/100)</f>
        <v>0</v>
      </c>
      <c r="N153" s="161">
        <v>3.9199999999999999E-2</v>
      </c>
      <c r="O153" s="161">
        <f>ROUND(E153*N153,5)</f>
        <v>0.30810999999999999</v>
      </c>
      <c r="P153" s="161">
        <v>0</v>
      </c>
      <c r="Q153" s="161">
        <f>ROUND(E153*P153,5)</f>
        <v>0</v>
      </c>
      <c r="R153" s="161"/>
      <c r="S153" s="161"/>
      <c r="T153" s="162">
        <v>1.05</v>
      </c>
      <c r="U153" s="161">
        <f>ROUND(E153*T153,2)</f>
        <v>8.25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105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2"/>
      <c r="B154" s="159"/>
      <c r="C154" s="192" t="s">
        <v>278</v>
      </c>
      <c r="D154" s="163"/>
      <c r="E154" s="167">
        <v>0.93</v>
      </c>
      <c r="F154" s="170"/>
      <c r="G154" s="170"/>
      <c r="H154" s="170"/>
      <c r="I154" s="170"/>
      <c r="J154" s="170"/>
      <c r="K154" s="170"/>
      <c r="L154" s="170"/>
      <c r="M154" s="170"/>
      <c r="N154" s="161"/>
      <c r="O154" s="161"/>
      <c r="P154" s="161"/>
      <c r="Q154" s="161"/>
      <c r="R154" s="161"/>
      <c r="S154" s="161"/>
      <c r="T154" s="162"/>
      <c r="U154" s="16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107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2"/>
      <c r="B155" s="159"/>
      <c r="C155" s="192" t="s">
        <v>279</v>
      </c>
      <c r="D155" s="163"/>
      <c r="E155" s="167">
        <v>0.93</v>
      </c>
      <c r="F155" s="170"/>
      <c r="G155" s="170"/>
      <c r="H155" s="170"/>
      <c r="I155" s="170"/>
      <c r="J155" s="170"/>
      <c r="K155" s="170"/>
      <c r="L155" s="170"/>
      <c r="M155" s="170"/>
      <c r="N155" s="161"/>
      <c r="O155" s="161"/>
      <c r="P155" s="161"/>
      <c r="Q155" s="161"/>
      <c r="R155" s="161"/>
      <c r="S155" s="161"/>
      <c r="T155" s="162"/>
      <c r="U155" s="161"/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107</v>
      </c>
      <c r="AF155" s="151">
        <v>0</v>
      </c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2"/>
      <c r="B156" s="159"/>
      <c r="C156" s="192" t="s">
        <v>280</v>
      </c>
      <c r="D156" s="163"/>
      <c r="E156" s="167">
        <v>6</v>
      </c>
      <c r="F156" s="170"/>
      <c r="G156" s="170"/>
      <c r="H156" s="170"/>
      <c r="I156" s="170"/>
      <c r="J156" s="170"/>
      <c r="K156" s="170"/>
      <c r="L156" s="170"/>
      <c r="M156" s="170"/>
      <c r="N156" s="161"/>
      <c r="O156" s="161"/>
      <c r="P156" s="161"/>
      <c r="Q156" s="161"/>
      <c r="R156" s="161"/>
      <c r="S156" s="161"/>
      <c r="T156" s="162"/>
      <c r="U156" s="161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107</v>
      </c>
      <c r="AF156" s="151">
        <v>0</v>
      </c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>
        <v>49</v>
      </c>
      <c r="B157" s="159" t="s">
        <v>281</v>
      </c>
      <c r="C157" s="191" t="s">
        <v>282</v>
      </c>
      <c r="D157" s="161" t="s">
        <v>141</v>
      </c>
      <c r="E157" s="166">
        <v>7.86</v>
      </c>
      <c r="F157" s="169">
        <f>H157+J157</f>
        <v>0</v>
      </c>
      <c r="G157" s="170">
        <f>ROUND(E157*F157,2)</f>
        <v>0</v>
      </c>
      <c r="H157" s="170"/>
      <c r="I157" s="170">
        <f>ROUND(E157*H157,2)</f>
        <v>0</v>
      </c>
      <c r="J157" s="170"/>
      <c r="K157" s="170">
        <f>ROUND(E157*J157,2)</f>
        <v>0</v>
      </c>
      <c r="L157" s="170">
        <v>21</v>
      </c>
      <c r="M157" s="170">
        <f>G157*(1+L157/100)</f>
        <v>0</v>
      </c>
      <c r="N157" s="161">
        <v>0</v>
      </c>
      <c r="O157" s="161">
        <f>ROUND(E157*N157,5)</f>
        <v>0</v>
      </c>
      <c r="P157" s="161">
        <v>0</v>
      </c>
      <c r="Q157" s="161">
        <f>ROUND(E157*P157,5)</f>
        <v>0</v>
      </c>
      <c r="R157" s="161"/>
      <c r="S157" s="161"/>
      <c r="T157" s="162">
        <v>0.32</v>
      </c>
      <c r="U157" s="161">
        <f>ROUND(E157*T157,2)</f>
        <v>2.52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105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2"/>
      <c r="B158" s="159"/>
      <c r="C158" s="192" t="s">
        <v>278</v>
      </c>
      <c r="D158" s="163"/>
      <c r="E158" s="167">
        <v>0.93</v>
      </c>
      <c r="F158" s="170"/>
      <c r="G158" s="170"/>
      <c r="H158" s="170"/>
      <c r="I158" s="170"/>
      <c r="J158" s="170"/>
      <c r="K158" s="170"/>
      <c r="L158" s="170"/>
      <c r="M158" s="170"/>
      <c r="N158" s="161"/>
      <c r="O158" s="161"/>
      <c r="P158" s="161"/>
      <c r="Q158" s="161"/>
      <c r="R158" s="161"/>
      <c r="S158" s="161"/>
      <c r="T158" s="162"/>
      <c r="U158" s="16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107</v>
      </c>
      <c r="AF158" s="151">
        <v>0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2"/>
      <c r="B159" s="159"/>
      <c r="C159" s="192" t="s">
        <v>279</v>
      </c>
      <c r="D159" s="163"/>
      <c r="E159" s="167">
        <v>0.93</v>
      </c>
      <c r="F159" s="170"/>
      <c r="G159" s="170"/>
      <c r="H159" s="170"/>
      <c r="I159" s="170"/>
      <c r="J159" s="170"/>
      <c r="K159" s="170"/>
      <c r="L159" s="170"/>
      <c r="M159" s="170"/>
      <c r="N159" s="161"/>
      <c r="O159" s="161"/>
      <c r="P159" s="161"/>
      <c r="Q159" s="161"/>
      <c r="R159" s="161"/>
      <c r="S159" s="161"/>
      <c r="T159" s="162"/>
      <c r="U159" s="161"/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107</v>
      </c>
      <c r="AF159" s="151">
        <v>0</v>
      </c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2"/>
      <c r="B160" s="159"/>
      <c r="C160" s="192" t="s">
        <v>280</v>
      </c>
      <c r="D160" s="163"/>
      <c r="E160" s="167">
        <v>6</v>
      </c>
      <c r="F160" s="170"/>
      <c r="G160" s="170"/>
      <c r="H160" s="170"/>
      <c r="I160" s="170"/>
      <c r="J160" s="170"/>
      <c r="K160" s="170"/>
      <c r="L160" s="170"/>
      <c r="M160" s="170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107</v>
      </c>
      <c r="AF160" s="151">
        <v>0</v>
      </c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>
        <v>50</v>
      </c>
      <c r="B161" s="159" t="s">
        <v>283</v>
      </c>
      <c r="C161" s="191" t="s">
        <v>284</v>
      </c>
      <c r="D161" s="161" t="s">
        <v>104</v>
      </c>
      <c r="E161" s="166">
        <v>5.3487819749999996</v>
      </c>
      <c r="F161" s="169">
        <f>H161+J161</f>
        <v>0</v>
      </c>
      <c r="G161" s="170">
        <f>ROUND(E161*F161,2)</f>
        <v>0</v>
      </c>
      <c r="H161" s="170"/>
      <c r="I161" s="170">
        <f>ROUND(E161*H161,2)</f>
        <v>0</v>
      </c>
      <c r="J161" s="170"/>
      <c r="K161" s="170">
        <f>ROUND(E161*J161,2)</f>
        <v>0</v>
      </c>
      <c r="L161" s="170">
        <v>21</v>
      </c>
      <c r="M161" s="170">
        <f>G161*(1+L161/100)</f>
        <v>0</v>
      </c>
      <c r="N161" s="161">
        <v>2.5249999999999999</v>
      </c>
      <c r="O161" s="161">
        <f>ROUND(E161*N161,5)</f>
        <v>13.50567</v>
      </c>
      <c r="P161" s="161">
        <v>0</v>
      </c>
      <c r="Q161" s="161">
        <f>ROUND(E161*P161,5)</f>
        <v>0</v>
      </c>
      <c r="R161" s="161"/>
      <c r="S161" s="161"/>
      <c r="T161" s="162">
        <v>0.48</v>
      </c>
      <c r="U161" s="161">
        <f>ROUND(E161*T161,2)</f>
        <v>2.57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105</v>
      </c>
      <c r="AF161" s="151"/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/>
      <c r="B162" s="159"/>
      <c r="C162" s="192" t="s">
        <v>285</v>
      </c>
      <c r="D162" s="163"/>
      <c r="E162" s="167">
        <v>1.109781975</v>
      </c>
      <c r="F162" s="170"/>
      <c r="G162" s="170"/>
      <c r="H162" s="170"/>
      <c r="I162" s="170"/>
      <c r="J162" s="170"/>
      <c r="K162" s="170"/>
      <c r="L162" s="170"/>
      <c r="M162" s="170"/>
      <c r="N162" s="161"/>
      <c r="O162" s="161"/>
      <c r="P162" s="161"/>
      <c r="Q162" s="161"/>
      <c r="R162" s="161"/>
      <c r="S162" s="161"/>
      <c r="T162" s="162"/>
      <c r="U162" s="161"/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107</v>
      </c>
      <c r="AF162" s="151">
        <v>0</v>
      </c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2"/>
      <c r="B163" s="159"/>
      <c r="C163" s="192" t="s">
        <v>286</v>
      </c>
      <c r="D163" s="163"/>
      <c r="E163" s="167">
        <v>4.2389999999999999</v>
      </c>
      <c r="F163" s="170"/>
      <c r="G163" s="170"/>
      <c r="H163" s="170"/>
      <c r="I163" s="170"/>
      <c r="J163" s="170"/>
      <c r="K163" s="170"/>
      <c r="L163" s="170"/>
      <c r="M163" s="170"/>
      <c r="N163" s="161"/>
      <c r="O163" s="161"/>
      <c r="P163" s="161"/>
      <c r="Q163" s="161"/>
      <c r="R163" s="161"/>
      <c r="S163" s="161"/>
      <c r="T163" s="162"/>
      <c r="U163" s="161"/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107</v>
      </c>
      <c r="AF163" s="151">
        <v>0</v>
      </c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2">
        <v>51</v>
      </c>
      <c r="B164" s="159" t="s">
        <v>287</v>
      </c>
      <c r="C164" s="191" t="s">
        <v>288</v>
      </c>
      <c r="D164" s="161" t="s">
        <v>141</v>
      </c>
      <c r="E164" s="166">
        <v>5.6959600000000004</v>
      </c>
      <c r="F164" s="169">
        <f>H164+J164</f>
        <v>0</v>
      </c>
      <c r="G164" s="170">
        <f>ROUND(E164*F164,2)</f>
        <v>0</v>
      </c>
      <c r="H164" s="170"/>
      <c r="I164" s="170">
        <f>ROUND(E164*H164,2)</f>
        <v>0</v>
      </c>
      <c r="J164" s="170"/>
      <c r="K164" s="170">
        <f>ROUND(E164*J164,2)</f>
        <v>0</v>
      </c>
      <c r="L164" s="170">
        <v>21</v>
      </c>
      <c r="M164" s="170">
        <f>G164*(1+L164/100)</f>
        <v>0</v>
      </c>
      <c r="N164" s="161">
        <v>3.9199999999999999E-2</v>
      </c>
      <c r="O164" s="161">
        <f>ROUND(E164*N164,5)</f>
        <v>0.22328000000000001</v>
      </c>
      <c r="P164" s="161">
        <v>0</v>
      </c>
      <c r="Q164" s="161">
        <f>ROUND(E164*P164,5)</f>
        <v>0</v>
      </c>
      <c r="R164" s="161"/>
      <c r="S164" s="161"/>
      <c r="T164" s="162">
        <v>1.6</v>
      </c>
      <c r="U164" s="161">
        <f>ROUND(E164*T164,2)</f>
        <v>9.11</v>
      </c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105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/>
      <c r="B165" s="159"/>
      <c r="C165" s="192" t="s">
        <v>289</v>
      </c>
      <c r="D165" s="163"/>
      <c r="E165" s="167">
        <v>1.9279599999999999</v>
      </c>
      <c r="F165" s="170"/>
      <c r="G165" s="170"/>
      <c r="H165" s="170"/>
      <c r="I165" s="170"/>
      <c r="J165" s="170"/>
      <c r="K165" s="170"/>
      <c r="L165" s="170"/>
      <c r="M165" s="170"/>
      <c r="N165" s="161"/>
      <c r="O165" s="161"/>
      <c r="P165" s="161"/>
      <c r="Q165" s="161"/>
      <c r="R165" s="161"/>
      <c r="S165" s="161"/>
      <c r="T165" s="162"/>
      <c r="U165" s="161"/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107</v>
      </c>
      <c r="AF165" s="151">
        <v>0</v>
      </c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2"/>
      <c r="B166" s="159"/>
      <c r="C166" s="192" t="s">
        <v>290</v>
      </c>
      <c r="D166" s="163"/>
      <c r="E166" s="167">
        <v>3.7679999999999998</v>
      </c>
      <c r="F166" s="170"/>
      <c r="G166" s="170"/>
      <c r="H166" s="170"/>
      <c r="I166" s="170"/>
      <c r="J166" s="170"/>
      <c r="K166" s="170"/>
      <c r="L166" s="170"/>
      <c r="M166" s="170"/>
      <c r="N166" s="161"/>
      <c r="O166" s="161"/>
      <c r="P166" s="161"/>
      <c r="Q166" s="161"/>
      <c r="R166" s="161"/>
      <c r="S166" s="161"/>
      <c r="T166" s="162"/>
      <c r="U166" s="161"/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107</v>
      </c>
      <c r="AF166" s="151">
        <v>0</v>
      </c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2">
        <v>52</v>
      </c>
      <c r="B167" s="159" t="s">
        <v>291</v>
      </c>
      <c r="C167" s="191" t="s">
        <v>292</v>
      </c>
      <c r="D167" s="161" t="s">
        <v>141</v>
      </c>
      <c r="E167" s="166">
        <v>5.6959600000000004</v>
      </c>
      <c r="F167" s="169">
        <f>H167+J167</f>
        <v>0</v>
      </c>
      <c r="G167" s="170">
        <f>ROUND(E167*F167,2)</f>
        <v>0</v>
      </c>
      <c r="H167" s="170"/>
      <c r="I167" s="170">
        <f>ROUND(E167*H167,2)</f>
        <v>0</v>
      </c>
      <c r="J167" s="170"/>
      <c r="K167" s="170">
        <f>ROUND(E167*J167,2)</f>
        <v>0</v>
      </c>
      <c r="L167" s="170">
        <v>21</v>
      </c>
      <c r="M167" s="170">
        <f>G167*(1+L167/100)</f>
        <v>0</v>
      </c>
      <c r="N167" s="161">
        <v>0</v>
      </c>
      <c r="O167" s="161">
        <f>ROUND(E167*N167,5)</f>
        <v>0</v>
      </c>
      <c r="P167" s="161">
        <v>0</v>
      </c>
      <c r="Q167" s="161">
        <f>ROUND(E167*P167,5)</f>
        <v>0</v>
      </c>
      <c r="R167" s="161"/>
      <c r="S167" s="161"/>
      <c r="T167" s="162">
        <v>0.32</v>
      </c>
      <c r="U167" s="161">
        <f>ROUND(E167*T167,2)</f>
        <v>1.82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105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2"/>
      <c r="B168" s="159"/>
      <c r="C168" s="192" t="s">
        <v>293</v>
      </c>
      <c r="D168" s="163"/>
      <c r="E168" s="167">
        <v>1.9279599999999999</v>
      </c>
      <c r="F168" s="170"/>
      <c r="G168" s="170"/>
      <c r="H168" s="170"/>
      <c r="I168" s="170"/>
      <c r="J168" s="170"/>
      <c r="K168" s="170"/>
      <c r="L168" s="170"/>
      <c r="M168" s="170"/>
      <c r="N168" s="161"/>
      <c r="O168" s="161"/>
      <c r="P168" s="161"/>
      <c r="Q168" s="161"/>
      <c r="R168" s="161"/>
      <c r="S168" s="161"/>
      <c r="T168" s="162"/>
      <c r="U168" s="161"/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107</v>
      </c>
      <c r="AF168" s="151">
        <v>0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2"/>
      <c r="B169" s="159"/>
      <c r="C169" s="192" t="s">
        <v>290</v>
      </c>
      <c r="D169" s="163"/>
      <c r="E169" s="167">
        <v>3.7679999999999998</v>
      </c>
      <c r="F169" s="170"/>
      <c r="G169" s="170"/>
      <c r="H169" s="170"/>
      <c r="I169" s="170"/>
      <c r="J169" s="170"/>
      <c r="K169" s="170"/>
      <c r="L169" s="170"/>
      <c r="M169" s="170"/>
      <c r="N169" s="161"/>
      <c r="O169" s="161"/>
      <c r="P169" s="161"/>
      <c r="Q169" s="161"/>
      <c r="R169" s="161"/>
      <c r="S169" s="161"/>
      <c r="T169" s="162"/>
      <c r="U169" s="161"/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107</v>
      </c>
      <c r="AF169" s="151">
        <v>0</v>
      </c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1" x14ac:dyDescent="0.2">
      <c r="A170" s="152">
        <v>53</v>
      </c>
      <c r="B170" s="159" t="s">
        <v>294</v>
      </c>
      <c r="C170" s="191" t="s">
        <v>295</v>
      </c>
      <c r="D170" s="161" t="s">
        <v>157</v>
      </c>
      <c r="E170" s="166">
        <v>0.28526837199999999</v>
      </c>
      <c r="F170" s="169">
        <f>H170+J170</f>
        <v>0</v>
      </c>
      <c r="G170" s="170">
        <f>ROUND(E170*F170,2)</f>
        <v>0</v>
      </c>
      <c r="H170" s="170"/>
      <c r="I170" s="170">
        <f>ROUND(E170*H170,2)</f>
        <v>0</v>
      </c>
      <c r="J170" s="170"/>
      <c r="K170" s="170">
        <f>ROUND(E170*J170,2)</f>
        <v>0</v>
      </c>
      <c r="L170" s="170">
        <v>21</v>
      </c>
      <c r="M170" s="170">
        <f>G170*(1+L170/100)</f>
        <v>0</v>
      </c>
      <c r="N170" s="161">
        <v>1.08961</v>
      </c>
      <c r="O170" s="161">
        <f>ROUND(E170*N170,5)</f>
        <v>0.31083</v>
      </c>
      <c r="P170" s="161">
        <v>0</v>
      </c>
      <c r="Q170" s="161">
        <f>ROUND(E170*P170,5)</f>
        <v>0</v>
      </c>
      <c r="R170" s="161"/>
      <c r="S170" s="161"/>
      <c r="T170" s="162">
        <v>15.231</v>
      </c>
      <c r="U170" s="161">
        <f>ROUND(E170*T170,2)</f>
        <v>4.34</v>
      </c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105</v>
      </c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2"/>
      <c r="B171" s="159"/>
      <c r="C171" s="192" t="s">
        <v>296</v>
      </c>
      <c r="D171" s="163"/>
      <c r="E171" s="167">
        <v>5.9188372000000003E-2</v>
      </c>
      <c r="F171" s="170"/>
      <c r="G171" s="170"/>
      <c r="H171" s="170"/>
      <c r="I171" s="170"/>
      <c r="J171" s="170"/>
      <c r="K171" s="170"/>
      <c r="L171" s="170"/>
      <c r="M171" s="170"/>
      <c r="N171" s="161"/>
      <c r="O171" s="161"/>
      <c r="P171" s="161"/>
      <c r="Q171" s="161"/>
      <c r="R171" s="161"/>
      <c r="S171" s="161"/>
      <c r="T171" s="162"/>
      <c r="U171" s="16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107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2"/>
      <c r="B172" s="159"/>
      <c r="C172" s="192" t="s">
        <v>297</v>
      </c>
      <c r="D172" s="163"/>
      <c r="E172" s="167">
        <v>0.22608</v>
      </c>
      <c r="F172" s="170"/>
      <c r="G172" s="170"/>
      <c r="H172" s="170"/>
      <c r="I172" s="170"/>
      <c r="J172" s="170"/>
      <c r="K172" s="170"/>
      <c r="L172" s="170"/>
      <c r="M172" s="170"/>
      <c r="N172" s="161"/>
      <c r="O172" s="161"/>
      <c r="P172" s="161"/>
      <c r="Q172" s="161"/>
      <c r="R172" s="161"/>
      <c r="S172" s="161"/>
      <c r="T172" s="162"/>
      <c r="U172" s="161"/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107</v>
      </c>
      <c r="AF172" s="151">
        <v>0</v>
      </c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x14ac:dyDescent="0.2">
      <c r="A173" s="153" t="s">
        <v>100</v>
      </c>
      <c r="B173" s="160" t="s">
        <v>57</v>
      </c>
      <c r="C173" s="193" t="s">
        <v>58</v>
      </c>
      <c r="D173" s="164"/>
      <c r="E173" s="168"/>
      <c r="F173" s="171"/>
      <c r="G173" s="171">
        <f>SUMIF(AE174:AE201,"&lt;&gt;NOR",G174:G201)</f>
        <v>0</v>
      </c>
      <c r="H173" s="171"/>
      <c r="I173" s="171">
        <f>SUM(I174:I201)</f>
        <v>0</v>
      </c>
      <c r="J173" s="171"/>
      <c r="K173" s="171">
        <f>SUM(K174:K201)</f>
        <v>0</v>
      </c>
      <c r="L173" s="171"/>
      <c r="M173" s="171">
        <f>SUM(M174:M201)</f>
        <v>0</v>
      </c>
      <c r="N173" s="164"/>
      <c r="O173" s="164">
        <f>SUM(O174:O201)</f>
        <v>179.99006999999997</v>
      </c>
      <c r="P173" s="164"/>
      <c r="Q173" s="164">
        <f>SUM(Q174:Q201)</f>
        <v>0</v>
      </c>
      <c r="R173" s="164"/>
      <c r="S173" s="164"/>
      <c r="T173" s="165"/>
      <c r="U173" s="164">
        <f>SUM(U174:U201)</f>
        <v>64.42</v>
      </c>
      <c r="AE173" t="s">
        <v>101</v>
      </c>
    </row>
    <row r="174" spans="1:60" ht="22.5" outlineLevel="1" x14ac:dyDescent="0.2">
      <c r="A174" s="152">
        <v>54</v>
      </c>
      <c r="B174" s="159" t="s">
        <v>298</v>
      </c>
      <c r="C174" s="191" t="s">
        <v>299</v>
      </c>
      <c r="D174" s="161" t="s">
        <v>141</v>
      </c>
      <c r="E174" s="166">
        <v>234</v>
      </c>
      <c r="F174" s="169">
        <f>H174+J174</f>
        <v>0</v>
      </c>
      <c r="G174" s="170">
        <f>ROUND(E174*F174,2)</f>
        <v>0</v>
      </c>
      <c r="H174" s="170"/>
      <c r="I174" s="170">
        <f>ROUND(E174*H174,2)</f>
        <v>0</v>
      </c>
      <c r="J174" s="170"/>
      <c r="K174" s="170">
        <f>ROUND(E174*J174,2)</f>
        <v>0</v>
      </c>
      <c r="L174" s="170">
        <v>21</v>
      </c>
      <c r="M174" s="170">
        <f>G174*(1+L174/100)</f>
        <v>0</v>
      </c>
      <c r="N174" s="161">
        <v>2.3E-2</v>
      </c>
      <c r="O174" s="161">
        <f>ROUND(E174*N174,5)</f>
        <v>5.3819999999999997</v>
      </c>
      <c r="P174" s="161">
        <v>0</v>
      </c>
      <c r="Q174" s="161">
        <f>ROUND(E174*P174,5)</f>
        <v>0</v>
      </c>
      <c r="R174" s="161"/>
      <c r="S174" s="161"/>
      <c r="T174" s="162">
        <v>0.03</v>
      </c>
      <c r="U174" s="161">
        <f>ROUND(E174*T174,2)</f>
        <v>7.02</v>
      </c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105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/>
      <c r="B175" s="159"/>
      <c r="C175" s="192" t="s">
        <v>300</v>
      </c>
      <c r="D175" s="163"/>
      <c r="E175" s="167">
        <v>234</v>
      </c>
      <c r="F175" s="170"/>
      <c r="G175" s="170"/>
      <c r="H175" s="170"/>
      <c r="I175" s="170"/>
      <c r="J175" s="170"/>
      <c r="K175" s="170"/>
      <c r="L175" s="170"/>
      <c r="M175" s="170"/>
      <c r="N175" s="161"/>
      <c r="O175" s="161"/>
      <c r="P175" s="161"/>
      <c r="Q175" s="161"/>
      <c r="R175" s="161"/>
      <c r="S175" s="161"/>
      <c r="T175" s="162"/>
      <c r="U175" s="161"/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107</v>
      </c>
      <c r="AF175" s="151">
        <v>0</v>
      </c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52">
        <v>55</v>
      </c>
      <c r="B176" s="159" t="s">
        <v>301</v>
      </c>
      <c r="C176" s="191" t="s">
        <v>302</v>
      </c>
      <c r="D176" s="161" t="s">
        <v>141</v>
      </c>
      <c r="E176" s="166">
        <v>234</v>
      </c>
      <c r="F176" s="169">
        <f>H176+J176</f>
        <v>0</v>
      </c>
      <c r="G176" s="170">
        <f>ROUND(E176*F176,2)</f>
        <v>0</v>
      </c>
      <c r="H176" s="170"/>
      <c r="I176" s="170">
        <f>ROUND(E176*H176,2)</f>
        <v>0</v>
      </c>
      <c r="J176" s="170"/>
      <c r="K176" s="170">
        <f>ROUND(E176*J176,2)</f>
        <v>0</v>
      </c>
      <c r="L176" s="170">
        <v>21</v>
      </c>
      <c r="M176" s="170">
        <f>G176*(1+L176/100)</f>
        <v>0</v>
      </c>
      <c r="N176" s="161">
        <v>4.5999999999999999E-2</v>
      </c>
      <c r="O176" s="161">
        <f>ROUND(E176*N176,5)</f>
        <v>10.763999999999999</v>
      </c>
      <c r="P176" s="161">
        <v>0</v>
      </c>
      <c r="Q176" s="161">
        <f>ROUND(E176*P176,5)</f>
        <v>0</v>
      </c>
      <c r="R176" s="161"/>
      <c r="S176" s="161"/>
      <c r="T176" s="162">
        <v>0.03</v>
      </c>
      <c r="U176" s="161">
        <f>ROUND(E176*T176,2)</f>
        <v>7.02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105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2"/>
      <c r="B177" s="159"/>
      <c r="C177" s="192" t="s">
        <v>300</v>
      </c>
      <c r="D177" s="163"/>
      <c r="E177" s="167">
        <v>234</v>
      </c>
      <c r="F177" s="170"/>
      <c r="G177" s="170"/>
      <c r="H177" s="170"/>
      <c r="I177" s="170"/>
      <c r="J177" s="170"/>
      <c r="K177" s="170"/>
      <c r="L177" s="170"/>
      <c r="M177" s="170"/>
      <c r="N177" s="161"/>
      <c r="O177" s="161"/>
      <c r="P177" s="161"/>
      <c r="Q177" s="161"/>
      <c r="R177" s="161"/>
      <c r="S177" s="161"/>
      <c r="T177" s="162"/>
      <c r="U177" s="161"/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107</v>
      </c>
      <c r="AF177" s="151">
        <v>0</v>
      </c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52">
        <v>56</v>
      </c>
      <c r="B178" s="159" t="s">
        <v>303</v>
      </c>
      <c r="C178" s="191" t="s">
        <v>304</v>
      </c>
      <c r="D178" s="161" t="s">
        <v>141</v>
      </c>
      <c r="E178" s="166">
        <v>234</v>
      </c>
      <c r="F178" s="169">
        <f>H178+J178</f>
        <v>0</v>
      </c>
      <c r="G178" s="170">
        <f>ROUND(E178*F178,2)</f>
        <v>0</v>
      </c>
      <c r="H178" s="170"/>
      <c r="I178" s="170">
        <f>ROUND(E178*H178,2)</f>
        <v>0</v>
      </c>
      <c r="J178" s="170"/>
      <c r="K178" s="170">
        <f>ROUND(E178*J178,2)</f>
        <v>0</v>
      </c>
      <c r="L178" s="170">
        <v>21</v>
      </c>
      <c r="M178" s="170">
        <f>G178*(1+L178/100)</f>
        <v>0</v>
      </c>
      <c r="N178" s="161">
        <v>6.9000000000000006E-2</v>
      </c>
      <c r="O178" s="161">
        <f>ROUND(E178*N178,5)</f>
        <v>16.146000000000001</v>
      </c>
      <c r="P178" s="161">
        <v>0</v>
      </c>
      <c r="Q178" s="161">
        <f>ROUND(E178*P178,5)</f>
        <v>0</v>
      </c>
      <c r="R178" s="161"/>
      <c r="S178" s="161"/>
      <c r="T178" s="162">
        <v>0.03</v>
      </c>
      <c r="U178" s="161">
        <f>ROUND(E178*T178,2)</f>
        <v>7.02</v>
      </c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105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2"/>
      <c r="B179" s="159"/>
      <c r="C179" s="192" t="s">
        <v>300</v>
      </c>
      <c r="D179" s="163"/>
      <c r="E179" s="167">
        <v>234</v>
      </c>
      <c r="F179" s="170"/>
      <c r="G179" s="170"/>
      <c r="H179" s="170"/>
      <c r="I179" s="170"/>
      <c r="J179" s="170"/>
      <c r="K179" s="170"/>
      <c r="L179" s="170"/>
      <c r="M179" s="170"/>
      <c r="N179" s="161"/>
      <c r="O179" s="161"/>
      <c r="P179" s="161"/>
      <c r="Q179" s="161"/>
      <c r="R179" s="161"/>
      <c r="S179" s="161"/>
      <c r="T179" s="162"/>
      <c r="U179" s="161"/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107</v>
      </c>
      <c r="AF179" s="151">
        <v>0</v>
      </c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52">
        <v>57</v>
      </c>
      <c r="B180" s="159" t="s">
        <v>305</v>
      </c>
      <c r="C180" s="191" t="s">
        <v>306</v>
      </c>
      <c r="D180" s="161" t="s">
        <v>141</v>
      </c>
      <c r="E180" s="166">
        <v>234</v>
      </c>
      <c r="F180" s="169">
        <f>H180+J180</f>
        <v>0</v>
      </c>
      <c r="G180" s="170">
        <f>ROUND(E180*F180,2)</f>
        <v>0</v>
      </c>
      <c r="H180" s="170"/>
      <c r="I180" s="170">
        <f>ROUND(E180*H180,2)</f>
        <v>0</v>
      </c>
      <c r="J180" s="170"/>
      <c r="K180" s="170">
        <f>ROUND(E180*J180,2)</f>
        <v>0</v>
      </c>
      <c r="L180" s="170">
        <v>21</v>
      </c>
      <c r="M180" s="170">
        <f>G180*(1+L180/100)</f>
        <v>0</v>
      </c>
      <c r="N180" s="161">
        <v>0.13800000000000001</v>
      </c>
      <c r="O180" s="161">
        <f>ROUND(E180*N180,5)</f>
        <v>32.292000000000002</v>
      </c>
      <c r="P180" s="161">
        <v>0</v>
      </c>
      <c r="Q180" s="161">
        <f>ROUND(E180*P180,5)</f>
        <v>0</v>
      </c>
      <c r="R180" s="161"/>
      <c r="S180" s="161"/>
      <c r="T180" s="162">
        <v>0.02</v>
      </c>
      <c r="U180" s="161">
        <f>ROUND(E180*T180,2)</f>
        <v>4.68</v>
      </c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105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2"/>
      <c r="B181" s="159"/>
      <c r="C181" s="192" t="s">
        <v>300</v>
      </c>
      <c r="D181" s="163"/>
      <c r="E181" s="167">
        <v>234</v>
      </c>
      <c r="F181" s="170"/>
      <c r="G181" s="170"/>
      <c r="H181" s="170"/>
      <c r="I181" s="170"/>
      <c r="J181" s="170"/>
      <c r="K181" s="170"/>
      <c r="L181" s="170"/>
      <c r="M181" s="170"/>
      <c r="N181" s="161"/>
      <c r="O181" s="161"/>
      <c r="P181" s="161"/>
      <c r="Q181" s="161"/>
      <c r="R181" s="161"/>
      <c r="S181" s="161"/>
      <c r="T181" s="162"/>
      <c r="U181" s="161"/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107</v>
      </c>
      <c r="AF181" s="151">
        <v>0</v>
      </c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2">
        <v>58</v>
      </c>
      <c r="B182" s="159" t="s">
        <v>307</v>
      </c>
      <c r="C182" s="191" t="s">
        <v>308</v>
      </c>
      <c r="D182" s="161" t="s">
        <v>141</v>
      </c>
      <c r="E182" s="166">
        <v>234</v>
      </c>
      <c r="F182" s="169">
        <f>H182+J182</f>
        <v>0</v>
      </c>
      <c r="G182" s="170">
        <f>ROUND(E182*F182,2)</f>
        <v>0</v>
      </c>
      <c r="H182" s="170"/>
      <c r="I182" s="170">
        <f>ROUND(E182*H182,2)</f>
        <v>0</v>
      </c>
      <c r="J182" s="170"/>
      <c r="K182" s="170">
        <f>ROUND(E182*J182,2)</f>
        <v>0</v>
      </c>
      <c r="L182" s="170">
        <v>21</v>
      </c>
      <c r="M182" s="170">
        <f>G182*(1+L182/100)</f>
        <v>0</v>
      </c>
      <c r="N182" s="161">
        <v>0.19350000000000001</v>
      </c>
      <c r="O182" s="161">
        <f>ROUND(E182*N182,5)</f>
        <v>45.279000000000003</v>
      </c>
      <c r="P182" s="161">
        <v>0</v>
      </c>
      <c r="Q182" s="161">
        <f>ROUND(E182*P182,5)</f>
        <v>0</v>
      </c>
      <c r="R182" s="161"/>
      <c r="S182" s="161"/>
      <c r="T182" s="162">
        <v>2.5999999999999999E-2</v>
      </c>
      <c r="U182" s="161">
        <f>ROUND(E182*T182,2)</f>
        <v>6.08</v>
      </c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105</v>
      </c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2"/>
      <c r="B183" s="159"/>
      <c r="C183" s="192" t="s">
        <v>300</v>
      </c>
      <c r="D183" s="163"/>
      <c r="E183" s="167">
        <v>234</v>
      </c>
      <c r="F183" s="170"/>
      <c r="G183" s="170"/>
      <c r="H183" s="170"/>
      <c r="I183" s="170"/>
      <c r="J183" s="170"/>
      <c r="K183" s="170"/>
      <c r="L183" s="170"/>
      <c r="M183" s="170"/>
      <c r="N183" s="161"/>
      <c r="O183" s="161"/>
      <c r="P183" s="161"/>
      <c r="Q183" s="161"/>
      <c r="R183" s="161"/>
      <c r="S183" s="161"/>
      <c r="T183" s="162"/>
      <c r="U183" s="161"/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107</v>
      </c>
      <c r="AF183" s="151">
        <v>0</v>
      </c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2.5" outlineLevel="1" x14ac:dyDescent="0.2">
      <c r="A184" s="152">
        <v>59</v>
      </c>
      <c r="B184" s="159" t="s">
        <v>309</v>
      </c>
      <c r="C184" s="191" t="s">
        <v>310</v>
      </c>
      <c r="D184" s="161" t="s">
        <v>141</v>
      </c>
      <c r="E184" s="166">
        <v>234</v>
      </c>
      <c r="F184" s="169">
        <f>H184+J184</f>
        <v>0</v>
      </c>
      <c r="G184" s="170">
        <f>ROUND(E184*F184,2)</f>
        <v>0</v>
      </c>
      <c r="H184" s="170"/>
      <c r="I184" s="170">
        <f>ROUND(E184*H184,2)</f>
        <v>0</v>
      </c>
      <c r="J184" s="170"/>
      <c r="K184" s="170">
        <f>ROUND(E184*J184,2)</f>
        <v>0</v>
      </c>
      <c r="L184" s="170">
        <v>21</v>
      </c>
      <c r="M184" s="170">
        <f>G184*(1+L184/100)</f>
        <v>0</v>
      </c>
      <c r="N184" s="161">
        <v>0.20699999999999999</v>
      </c>
      <c r="O184" s="161">
        <f>ROUND(E184*N184,5)</f>
        <v>48.438000000000002</v>
      </c>
      <c r="P184" s="161">
        <v>0</v>
      </c>
      <c r="Q184" s="161">
        <f>ROUND(E184*P184,5)</f>
        <v>0</v>
      </c>
      <c r="R184" s="161"/>
      <c r="S184" s="161"/>
      <c r="T184" s="162">
        <v>2.4E-2</v>
      </c>
      <c r="U184" s="161">
        <f>ROUND(E184*T184,2)</f>
        <v>5.62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105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2"/>
      <c r="B185" s="159"/>
      <c r="C185" s="192" t="s">
        <v>300</v>
      </c>
      <c r="D185" s="163"/>
      <c r="E185" s="167">
        <v>234</v>
      </c>
      <c r="F185" s="170"/>
      <c r="G185" s="170"/>
      <c r="H185" s="170"/>
      <c r="I185" s="170"/>
      <c r="J185" s="170"/>
      <c r="K185" s="170"/>
      <c r="L185" s="170"/>
      <c r="M185" s="170"/>
      <c r="N185" s="161"/>
      <c r="O185" s="161"/>
      <c r="P185" s="161"/>
      <c r="Q185" s="161"/>
      <c r="R185" s="161"/>
      <c r="S185" s="161"/>
      <c r="T185" s="162"/>
      <c r="U185" s="161"/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107</v>
      </c>
      <c r="AF185" s="151">
        <v>0</v>
      </c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2">
        <v>60</v>
      </c>
      <c r="B186" s="159" t="s">
        <v>311</v>
      </c>
      <c r="C186" s="191" t="s">
        <v>312</v>
      </c>
      <c r="D186" s="161" t="s">
        <v>141</v>
      </c>
      <c r="E186" s="166">
        <v>26.1</v>
      </c>
      <c r="F186" s="169">
        <f>H186+J186</f>
        <v>0</v>
      </c>
      <c r="G186" s="170">
        <f>ROUND(E186*F186,2)</f>
        <v>0</v>
      </c>
      <c r="H186" s="170"/>
      <c r="I186" s="170">
        <f>ROUND(E186*H186,2)</f>
        <v>0</v>
      </c>
      <c r="J186" s="170"/>
      <c r="K186" s="170">
        <f>ROUND(E186*J186,2)</f>
        <v>0</v>
      </c>
      <c r="L186" s="170">
        <v>21</v>
      </c>
      <c r="M186" s="170">
        <f>G186*(1+L186/100)</f>
        <v>0</v>
      </c>
      <c r="N186" s="161">
        <v>0.12715000000000001</v>
      </c>
      <c r="O186" s="161">
        <f>ROUND(E186*N186,5)</f>
        <v>3.3186200000000001</v>
      </c>
      <c r="P186" s="161">
        <v>0</v>
      </c>
      <c r="Q186" s="161">
        <f>ROUND(E186*P186,5)</f>
        <v>0</v>
      </c>
      <c r="R186" s="161"/>
      <c r="S186" s="161"/>
      <c r="T186" s="162">
        <v>7.1999999999999995E-2</v>
      </c>
      <c r="U186" s="161">
        <f>ROUND(E186*T186,2)</f>
        <v>1.88</v>
      </c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105</v>
      </c>
      <c r="AF186" s="151"/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2"/>
      <c r="B187" s="159"/>
      <c r="C187" s="250" t="s">
        <v>313</v>
      </c>
      <c r="D187" s="251"/>
      <c r="E187" s="252"/>
      <c r="F187" s="253"/>
      <c r="G187" s="254"/>
      <c r="H187" s="170"/>
      <c r="I187" s="170"/>
      <c r="J187" s="170"/>
      <c r="K187" s="170"/>
      <c r="L187" s="170"/>
      <c r="M187" s="170"/>
      <c r="N187" s="161"/>
      <c r="O187" s="161"/>
      <c r="P187" s="161"/>
      <c r="Q187" s="161"/>
      <c r="R187" s="161"/>
      <c r="S187" s="161"/>
      <c r="T187" s="162"/>
      <c r="U187" s="161"/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162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4" t="str">
        <f>C187</f>
        <v>Zvýšená pracnost.</v>
      </c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2"/>
      <c r="B188" s="159"/>
      <c r="C188" s="192" t="s">
        <v>314</v>
      </c>
      <c r="D188" s="163"/>
      <c r="E188" s="167">
        <v>26.1</v>
      </c>
      <c r="F188" s="170"/>
      <c r="G188" s="170"/>
      <c r="H188" s="170"/>
      <c r="I188" s="170"/>
      <c r="J188" s="170"/>
      <c r="K188" s="170"/>
      <c r="L188" s="170"/>
      <c r="M188" s="170"/>
      <c r="N188" s="161"/>
      <c r="O188" s="161"/>
      <c r="P188" s="161"/>
      <c r="Q188" s="161"/>
      <c r="R188" s="161"/>
      <c r="S188" s="161"/>
      <c r="T188" s="162"/>
      <c r="U188" s="16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107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2">
        <v>61</v>
      </c>
      <c r="B189" s="159" t="s">
        <v>315</v>
      </c>
      <c r="C189" s="191" t="s">
        <v>316</v>
      </c>
      <c r="D189" s="161" t="s">
        <v>141</v>
      </c>
      <c r="E189" s="166">
        <v>234</v>
      </c>
      <c r="F189" s="169">
        <f>H189+J189</f>
        <v>0</v>
      </c>
      <c r="G189" s="170">
        <f>ROUND(E189*F189,2)</f>
        <v>0</v>
      </c>
      <c r="H189" s="170"/>
      <c r="I189" s="170">
        <f>ROUND(E189*H189,2)</f>
        <v>0</v>
      </c>
      <c r="J189" s="170"/>
      <c r="K189" s="170">
        <f>ROUND(E189*J189,2)</f>
        <v>0</v>
      </c>
      <c r="L189" s="170">
        <v>21</v>
      </c>
      <c r="M189" s="170">
        <f>G189*(1+L189/100)</f>
        <v>0</v>
      </c>
      <c r="N189" s="161">
        <v>0</v>
      </c>
      <c r="O189" s="161">
        <f>ROUND(E189*N189,5)</f>
        <v>0</v>
      </c>
      <c r="P189" s="161">
        <v>0</v>
      </c>
      <c r="Q189" s="161">
        <f>ROUND(E189*P189,5)</f>
        <v>0</v>
      </c>
      <c r="R189" s="161"/>
      <c r="S189" s="161"/>
      <c r="T189" s="162">
        <v>9.0999999999999998E-2</v>
      </c>
      <c r="U189" s="161">
        <f>ROUND(E189*T189,2)</f>
        <v>21.29</v>
      </c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105</v>
      </c>
      <c r="AF189" s="151"/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2"/>
      <c r="B190" s="159"/>
      <c r="C190" s="192" t="s">
        <v>300</v>
      </c>
      <c r="D190" s="163"/>
      <c r="E190" s="167">
        <v>234</v>
      </c>
      <c r="F190" s="170"/>
      <c r="G190" s="170"/>
      <c r="H190" s="170"/>
      <c r="I190" s="170"/>
      <c r="J190" s="170"/>
      <c r="K190" s="170"/>
      <c r="L190" s="170"/>
      <c r="M190" s="170"/>
      <c r="N190" s="161"/>
      <c r="O190" s="161"/>
      <c r="P190" s="161"/>
      <c r="Q190" s="161"/>
      <c r="R190" s="161"/>
      <c r="S190" s="161"/>
      <c r="T190" s="162"/>
      <c r="U190" s="16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107</v>
      </c>
      <c r="AF190" s="151">
        <v>0</v>
      </c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2">
        <v>62</v>
      </c>
      <c r="B191" s="159" t="s">
        <v>317</v>
      </c>
      <c r="C191" s="191" t="s">
        <v>318</v>
      </c>
      <c r="D191" s="161" t="s">
        <v>141</v>
      </c>
      <c r="E191" s="166">
        <v>269.10000000000002</v>
      </c>
      <c r="F191" s="169">
        <f>H191+J191</f>
        <v>0</v>
      </c>
      <c r="G191" s="170">
        <f>ROUND(E191*F191,2)</f>
        <v>0</v>
      </c>
      <c r="H191" s="170"/>
      <c r="I191" s="170">
        <f>ROUND(E191*H191,2)</f>
        <v>0</v>
      </c>
      <c r="J191" s="170"/>
      <c r="K191" s="170">
        <f>ROUND(E191*J191,2)</f>
        <v>0</v>
      </c>
      <c r="L191" s="170">
        <v>21</v>
      </c>
      <c r="M191" s="170">
        <f>G191*(1+L191/100)</f>
        <v>0</v>
      </c>
      <c r="N191" s="161">
        <v>4.0000000000000002E-4</v>
      </c>
      <c r="O191" s="161">
        <f>ROUND(E191*N191,5)</f>
        <v>0.10764</v>
      </c>
      <c r="P191" s="161">
        <v>0</v>
      </c>
      <c r="Q191" s="161">
        <f>ROUND(E191*P191,5)</f>
        <v>0</v>
      </c>
      <c r="R191" s="161"/>
      <c r="S191" s="161"/>
      <c r="T191" s="162">
        <v>0</v>
      </c>
      <c r="U191" s="161">
        <f>ROUND(E191*T191,2)</f>
        <v>0</v>
      </c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237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2"/>
      <c r="B192" s="159"/>
      <c r="C192" s="192" t="s">
        <v>319</v>
      </c>
      <c r="D192" s="163"/>
      <c r="E192" s="167">
        <v>269.10000000000002</v>
      </c>
      <c r="F192" s="170"/>
      <c r="G192" s="170"/>
      <c r="H192" s="170"/>
      <c r="I192" s="170"/>
      <c r="J192" s="170"/>
      <c r="K192" s="170"/>
      <c r="L192" s="170"/>
      <c r="M192" s="170"/>
      <c r="N192" s="161"/>
      <c r="O192" s="161"/>
      <c r="P192" s="161"/>
      <c r="Q192" s="161"/>
      <c r="R192" s="161"/>
      <c r="S192" s="161"/>
      <c r="T192" s="162"/>
      <c r="U192" s="16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107</v>
      </c>
      <c r="AF192" s="151">
        <v>0</v>
      </c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2">
        <v>63</v>
      </c>
      <c r="B193" s="159" t="s">
        <v>320</v>
      </c>
      <c r="C193" s="191" t="s">
        <v>321</v>
      </c>
      <c r="D193" s="161" t="s">
        <v>141</v>
      </c>
      <c r="E193" s="166">
        <v>24</v>
      </c>
      <c r="F193" s="169">
        <f>H193+J193</f>
        <v>0</v>
      </c>
      <c r="G193" s="170">
        <f>ROUND(E193*F193,2)</f>
        <v>0</v>
      </c>
      <c r="H193" s="170"/>
      <c r="I193" s="170">
        <f>ROUND(E193*H193,2)</f>
        <v>0</v>
      </c>
      <c r="J193" s="170"/>
      <c r="K193" s="170">
        <f>ROUND(E193*J193,2)</f>
        <v>0</v>
      </c>
      <c r="L193" s="170">
        <v>21</v>
      </c>
      <c r="M193" s="170">
        <f>G193*(1+L193/100)</f>
        <v>0</v>
      </c>
      <c r="N193" s="161">
        <v>0.46</v>
      </c>
      <c r="O193" s="161">
        <f>ROUND(E193*N193,5)</f>
        <v>11.04</v>
      </c>
      <c r="P193" s="161">
        <v>0</v>
      </c>
      <c r="Q193" s="161">
        <f>ROUND(E193*P193,5)</f>
        <v>0</v>
      </c>
      <c r="R193" s="161"/>
      <c r="S193" s="161"/>
      <c r="T193" s="162">
        <v>2.9000000000000001E-2</v>
      </c>
      <c r="U193" s="161">
        <f>ROUND(E193*T193,2)</f>
        <v>0.7</v>
      </c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105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2"/>
      <c r="B194" s="159"/>
      <c r="C194" s="192" t="s">
        <v>322</v>
      </c>
      <c r="D194" s="163"/>
      <c r="E194" s="167">
        <v>24</v>
      </c>
      <c r="F194" s="170"/>
      <c r="G194" s="170"/>
      <c r="H194" s="170"/>
      <c r="I194" s="170"/>
      <c r="J194" s="170"/>
      <c r="K194" s="170"/>
      <c r="L194" s="170"/>
      <c r="M194" s="170"/>
      <c r="N194" s="161"/>
      <c r="O194" s="161"/>
      <c r="P194" s="161"/>
      <c r="Q194" s="161"/>
      <c r="R194" s="161"/>
      <c r="S194" s="161"/>
      <c r="T194" s="162"/>
      <c r="U194" s="16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107</v>
      </c>
      <c r="AF194" s="151">
        <v>0</v>
      </c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>
        <v>64</v>
      </c>
      <c r="B195" s="159" t="s">
        <v>315</v>
      </c>
      <c r="C195" s="191" t="s">
        <v>316</v>
      </c>
      <c r="D195" s="161" t="s">
        <v>141</v>
      </c>
      <c r="E195" s="166">
        <v>24</v>
      </c>
      <c r="F195" s="169">
        <f>H195+J195</f>
        <v>0</v>
      </c>
      <c r="G195" s="170">
        <f>ROUND(E195*F195,2)</f>
        <v>0</v>
      </c>
      <c r="H195" s="170"/>
      <c r="I195" s="170">
        <f>ROUND(E195*H195,2)</f>
        <v>0</v>
      </c>
      <c r="J195" s="170"/>
      <c r="K195" s="170">
        <f>ROUND(E195*J195,2)</f>
        <v>0</v>
      </c>
      <c r="L195" s="170">
        <v>21</v>
      </c>
      <c r="M195" s="170">
        <f>G195*(1+L195/100)</f>
        <v>0</v>
      </c>
      <c r="N195" s="161">
        <v>0</v>
      </c>
      <c r="O195" s="161">
        <f>ROUND(E195*N195,5)</f>
        <v>0</v>
      </c>
      <c r="P195" s="161">
        <v>0</v>
      </c>
      <c r="Q195" s="161">
        <f>ROUND(E195*P195,5)</f>
        <v>0</v>
      </c>
      <c r="R195" s="161"/>
      <c r="S195" s="161"/>
      <c r="T195" s="162">
        <v>9.0999999999999998E-2</v>
      </c>
      <c r="U195" s="161">
        <f>ROUND(E195*T195,2)</f>
        <v>2.1800000000000002</v>
      </c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105</v>
      </c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2"/>
      <c r="B196" s="159"/>
      <c r="C196" s="192" t="s">
        <v>322</v>
      </c>
      <c r="D196" s="163"/>
      <c r="E196" s="167">
        <v>24</v>
      </c>
      <c r="F196" s="170"/>
      <c r="G196" s="170"/>
      <c r="H196" s="170"/>
      <c r="I196" s="170"/>
      <c r="J196" s="170"/>
      <c r="K196" s="170"/>
      <c r="L196" s="170"/>
      <c r="M196" s="170"/>
      <c r="N196" s="161"/>
      <c r="O196" s="161"/>
      <c r="P196" s="161"/>
      <c r="Q196" s="161"/>
      <c r="R196" s="161"/>
      <c r="S196" s="161"/>
      <c r="T196" s="162"/>
      <c r="U196" s="16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107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2">
        <v>65</v>
      </c>
      <c r="B197" s="159" t="s">
        <v>323</v>
      </c>
      <c r="C197" s="191" t="s">
        <v>324</v>
      </c>
      <c r="D197" s="161" t="s">
        <v>141</v>
      </c>
      <c r="E197" s="166">
        <v>27.6</v>
      </c>
      <c r="F197" s="169">
        <f>H197+J197</f>
        <v>0</v>
      </c>
      <c r="G197" s="170">
        <f>ROUND(E197*F197,2)</f>
        <v>0</v>
      </c>
      <c r="H197" s="170"/>
      <c r="I197" s="170">
        <f>ROUND(E197*H197,2)</f>
        <v>0</v>
      </c>
      <c r="J197" s="170"/>
      <c r="K197" s="170">
        <f>ROUND(E197*J197,2)</f>
        <v>0</v>
      </c>
      <c r="L197" s="170">
        <v>21</v>
      </c>
      <c r="M197" s="170">
        <f>G197*(1+L197/100)</f>
        <v>0</v>
      </c>
      <c r="N197" s="161">
        <v>2.0000000000000001E-4</v>
      </c>
      <c r="O197" s="161">
        <f>ROUND(E197*N197,5)</f>
        <v>5.5199999999999997E-3</v>
      </c>
      <c r="P197" s="161">
        <v>0</v>
      </c>
      <c r="Q197" s="161">
        <f>ROUND(E197*P197,5)</f>
        <v>0</v>
      </c>
      <c r="R197" s="161"/>
      <c r="S197" s="161"/>
      <c r="T197" s="162">
        <v>0</v>
      </c>
      <c r="U197" s="161">
        <f>ROUND(E197*T197,2)</f>
        <v>0</v>
      </c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237</v>
      </c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2"/>
      <c r="B198" s="159"/>
      <c r="C198" s="192" t="s">
        <v>325</v>
      </c>
      <c r="D198" s="163"/>
      <c r="E198" s="167">
        <v>27.6</v>
      </c>
      <c r="F198" s="170"/>
      <c r="G198" s="170"/>
      <c r="H198" s="170"/>
      <c r="I198" s="170"/>
      <c r="J198" s="170"/>
      <c r="K198" s="170"/>
      <c r="L198" s="170"/>
      <c r="M198" s="170"/>
      <c r="N198" s="161"/>
      <c r="O198" s="161"/>
      <c r="P198" s="161"/>
      <c r="Q198" s="161"/>
      <c r="R198" s="161"/>
      <c r="S198" s="161"/>
      <c r="T198" s="162"/>
      <c r="U198" s="16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107</v>
      </c>
      <c r="AF198" s="151">
        <v>0</v>
      </c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2">
        <v>66</v>
      </c>
      <c r="B199" s="159" t="s">
        <v>326</v>
      </c>
      <c r="C199" s="191" t="s">
        <v>327</v>
      </c>
      <c r="D199" s="161" t="s">
        <v>141</v>
      </c>
      <c r="E199" s="166">
        <v>35.6585465</v>
      </c>
      <c r="F199" s="169">
        <f>H199+J199</f>
        <v>0</v>
      </c>
      <c r="G199" s="170">
        <f>ROUND(E199*F199,2)</f>
        <v>0</v>
      </c>
      <c r="H199" s="170"/>
      <c r="I199" s="170">
        <f>ROUND(E199*H199,2)</f>
        <v>0</v>
      </c>
      <c r="J199" s="170"/>
      <c r="K199" s="170">
        <f>ROUND(E199*J199,2)</f>
        <v>0</v>
      </c>
      <c r="L199" s="170">
        <v>21</v>
      </c>
      <c r="M199" s="170">
        <f>G199*(1+L199/100)</f>
        <v>0</v>
      </c>
      <c r="N199" s="161">
        <v>0.2024</v>
      </c>
      <c r="O199" s="161">
        <f>ROUND(E199*N199,5)</f>
        <v>7.2172900000000002</v>
      </c>
      <c r="P199" s="161">
        <v>0</v>
      </c>
      <c r="Q199" s="161">
        <f>ROUND(E199*P199,5)</f>
        <v>0</v>
      </c>
      <c r="R199" s="161"/>
      <c r="S199" s="161"/>
      <c r="T199" s="162">
        <v>2.5999999999999999E-2</v>
      </c>
      <c r="U199" s="161">
        <f>ROUND(E199*T199,2)</f>
        <v>0.93</v>
      </c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105</v>
      </c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2"/>
      <c r="B200" s="159"/>
      <c r="C200" s="192" t="s">
        <v>328</v>
      </c>
      <c r="D200" s="163"/>
      <c r="E200" s="167">
        <v>7.3985465000000001</v>
      </c>
      <c r="F200" s="170"/>
      <c r="G200" s="170"/>
      <c r="H200" s="170"/>
      <c r="I200" s="170"/>
      <c r="J200" s="170"/>
      <c r="K200" s="170"/>
      <c r="L200" s="170"/>
      <c r="M200" s="170"/>
      <c r="N200" s="161"/>
      <c r="O200" s="161"/>
      <c r="P200" s="161"/>
      <c r="Q200" s="161"/>
      <c r="R200" s="161"/>
      <c r="S200" s="161"/>
      <c r="T200" s="162"/>
      <c r="U200" s="16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107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2"/>
      <c r="B201" s="159"/>
      <c r="C201" s="192" t="s">
        <v>329</v>
      </c>
      <c r="D201" s="163"/>
      <c r="E201" s="167">
        <v>28.26</v>
      </c>
      <c r="F201" s="170"/>
      <c r="G201" s="170"/>
      <c r="H201" s="170"/>
      <c r="I201" s="170"/>
      <c r="J201" s="170"/>
      <c r="K201" s="170"/>
      <c r="L201" s="170"/>
      <c r="M201" s="170"/>
      <c r="N201" s="161"/>
      <c r="O201" s="161"/>
      <c r="P201" s="161"/>
      <c r="Q201" s="161"/>
      <c r="R201" s="161"/>
      <c r="S201" s="161"/>
      <c r="T201" s="162"/>
      <c r="U201" s="161"/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107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x14ac:dyDescent="0.2">
      <c r="A202" s="153" t="s">
        <v>100</v>
      </c>
      <c r="B202" s="160" t="s">
        <v>59</v>
      </c>
      <c r="C202" s="193" t="s">
        <v>60</v>
      </c>
      <c r="D202" s="164"/>
      <c r="E202" s="168"/>
      <c r="F202" s="171"/>
      <c r="G202" s="171">
        <f>SUMIF(AE203:AE221,"&lt;&gt;NOR",G203:G221)</f>
        <v>0</v>
      </c>
      <c r="H202" s="171"/>
      <c r="I202" s="171">
        <f>SUM(I203:I221)</f>
        <v>0</v>
      </c>
      <c r="J202" s="171"/>
      <c r="K202" s="171">
        <f>SUM(K203:K221)</f>
        <v>0</v>
      </c>
      <c r="L202" s="171"/>
      <c r="M202" s="171">
        <f>SUM(M203:M221)</f>
        <v>0</v>
      </c>
      <c r="N202" s="164"/>
      <c r="O202" s="164">
        <f>SUM(O203:O221)</f>
        <v>310.57021000000003</v>
      </c>
      <c r="P202" s="164"/>
      <c r="Q202" s="164">
        <f>SUM(Q203:Q221)</f>
        <v>0</v>
      </c>
      <c r="R202" s="164"/>
      <c r="S202" s="164"/>
      <c r="T202" s="165"/>
      <c r="U202" s="164">
        <f>SUM(U203:U221)</f>
        <v>508.91</v>
      </c>
      <c r="AE202" t="s">
        <v>101</v>
      </c>
    </row>
    <row r="203" spans="1:60" outlineLevel="1" x14ac:dyDescent="0.2">
      <c r="A203" s="152">
        <v>67</v>
      </c>
      <c r="B203" s="159" t="s">
        <v>330</v>
      </c>
      <c r="C203" s="191" t="s">
        <v>331</v>
      </c>
      <c r="D203" s="161" t="s">
        <v>141</v>
      </c>
      <c r="E203" s="166">
        <v>577</v>
      </c>
      <c r="F203" s="169">
        <f>H203+J203</f>
        <v>0</v>
      </c>
      <c r="G203" s="170">
        <f>ROUND(E203*F203,2)</f>
        <v>0</v>
      </c>
      <c r="H203" s="170"/>
      <c r="I203" s="170">
        <f>ROUND(E203*H203,2)</f>
        <v>0</v>
      </c>
      <c r="J203" s="170"/>
      <c r="K203" s="170">
        <f>ROUND(E203*J203,2)</f>
        <v>0</v>
      </c>
      <c r="L203" s="170">
        <v>21</v>
      </c>
      <c r="M203" s="170">
        <f>G203*(1+L203/100)</f>
        <v>0</v>
      </c>
      <c r="N203" s="161">
        <v>5.5449999999999999E-2</v>
      </c>
      <c r="O203" s="161">
        <f>ROUND(E203*N203,5)</f>
        <v>31.99465</v>
      </c>
      <c r="P203" s="161">
        <v>0</v>
      </c>
      <c r="Q203" s="161">
        <f>ROUND(E203*P203,5)</f>
        <v>0</v>
      </c>
      <c r="R203" s="161"/>
      <c r="S203" s="161"/>
      <c r="T203" s="162">
        <v>0.442</v>
      </c>
      <c r="U203" s="161">
        <f>ROUND(E203*T203,2)</f>
        <v>255.03</v>
      </c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105</v>
      </c>
      <c r="AF203" s="151"/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2"/>
      <c r="B204" s="159"/>
      <c r="C204" s="192" t="s">
        <v>332</v>
      </c>
      <c r="D204" s="163"/>
      <c r="E204" s="167">
        <v>550</v>
      </c>
      <c r="F204" s="170"/>
      <c r="G204" s="170"/>
      <c r="H204" s="170"/>
      <c r="I204" s="170"/>
      <c r="J204" s="170"/>
      <c r="K204" s="170"/>
      <c r="L204" s="170"/>
      <c r="M204" s="170"/>
      <c r="N204" s="161"/>
      <c r="O204" s="161"/>
      <c r="P204" s="161"/>
      <c r="Q204" s="161"/>
      <c r="R204" s="161"/>
      <c r="S204" s="161"/>
      <c r="T204" s="162"/>
      <c r="U204" s="161"/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107</v>
      </c>
      <c r="AF204" s="151">
        <v>0</v>
      </c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2"/>
      <c r="B205" s="159"/>
      <c r="C205" s="192" t="s">
        <v>333</v>
      </c>
      <c r="D205" s="163"/>
      <c r="E205" s="167">
        <v>4</v>
      </c>
      <c r="F205" s="170"/>
      <c r="G205" s="170"/>
      <c r="H205" s="170"/>
      <c r="I205" s="170"/>
      <c r="J205" s="170"/>
      <c r="K205" s="170"/>
      <c r="L205" s="170"/>
      <c r="M205" s="170"/>
      <c r="N205" s="161"/>
      <c r="O205" s="161"/>
      <c r="P205" s="161"/>
      <c r="Q205" s="161"/>
      <c r="R205" s="161"/>
      <c r="S205" s="161"/>
      <c r="T205" s="162"/>
      <c r="U205" s="161"/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107</v>
      </c>
      <c r="AF205" s="151">
        <v>0</v>
      </c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2"/>
      <c r="B206" s="159"/>
      <c r="C206" s="192" t="s">
        <v>334</v>
      </c>
      <c r="D206" s="163"/>
      <c r="E206" s="167">
        <v>23</v>
      </c>
      <c r="F206" s="170"/>
      <c r="G206" s="170"/>
      <c r="H206" s="170"/>
      <c r="I206" s="170"/>
      <c r="J206" s="170"/>
      <c r="K206" s="170"/>
      <c r="L206" s="170"/>
      <c r="M206" s="170"/>
      <c r="N206" s="161"/>
      <c r="O206" s="161"/>
      <c r="P206" s="161"/>
      <c r="Q206" s="161"/>
      <c r="R206" s="161"/>
      <c r="S206" s="161"/>
      <c r="T206" s="162"/>
      <c r="U206" s="16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107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2">
        <v>68</v>
      </c>
      <c r="B207" s="159" t="s">
        <v>335</v>
      </c>
      <c r="C207" s="191" t="s">
        <v>336</v>
      </c>
      <c r="D207" s="161" t="s">
        <v>141</v>
      </c>
      <c r="E207" s="166">
        <v>577.5</v>
      </c>
      <c r="F207" s="169">
        <f>H207+J207</f>
        <v>0</v>
      </c>
      <c r="G207" s="170">
        <f>ROUND(E207*F207,2)</f>
        <v>0</v>
      </c>
      <c r="H207" s="170"/>
      <c r="I207" s="170">
        <f>ROUND(E207*H207,2)</f>
        <v>0</v>
      </c>
      <c r="J207" s="170"/>
      <c r="K207" s="170">
        <f>ROUND(E207*J207,2)</f>
        <v>0</v>
      </c>
      <c r="L207" s="170">
        <v>21</v>
      </c>
      <c r="M207" s="170">
        <f>G207*(1+L207/100)</f>
        <v>0</v>
      </c>
      <c r="N207" s="161">
        <v>0.13100000000000001</v>
      </c>
      <c r="O207" s="161">
        <f>ROUND(E207*N207,5)</f>
        <v>75.652500000000003</v>
      </c>
      <c r="P207" s="161">
        <v>0</v>
      </c>
      <c r="Q207" s="161">
        <f>ROUND(E207*P207,5)</f>
        <v>0</v>
      </c>
      <c r="R207" s="161"/>
      <c r="S207" s="161"/>
      <c r="T207" s="162">
        <v>0</v>
      </c>
      <c r="U207" s="161">
        <f>ROUND(E207*T207,2)</f>
        <v>0</v>
      </c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237</v>
      </c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2"/>
      <c r="B208" s="159"/>
      <c r="C208" s="250" t="s">
        <v>337</v>
      </c>
      <c r="D208" s="251"/>
      <c r="E208" s="252"/>
      <c r="F208" s="253"/>
      <c r="G208" s="254"/>
      <c r="H208" s="170"/>
      <c r="I208" s="170"/>
      <c r="J208" s="170"/>
      <c r="K208" s="170"/>
      <c r="L208" s="170"/>
      <c r="M208" s="170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162</v>
      </c>
      <c r="AF208" s="151"/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4" t="str">
        <f>C208</f>
        <v>Betonová distanční dlažba 200 resp. 170/200 rsp. 170 mm, tl. 60 mm.</v>
      </c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2"/>
      <c r="B209" s="159"/>
      <c r="C209" s="192" t="s">
        <v>338</v>
      </c>
      <c r="D209" s="163"/>
      <c r="E209" s="167">
        <v>577.5</v>
      </c>
      <c r="F209" s="170"/>
      <c r="G209" s="170"/>
      <c r="H209" s="170"/>
      <c r="I209" s="170"/>
      <c r="J209" s="170"/>
      <c r="K209" s="170"/>
      <c r="L209" s="170"/>
      <c r="M209" s="170"/>
      <c r="N209" s="161"/>
      <c r="O209" s="161"/>
      <c r="P209" s="161"/>
      <c r="Q209" s="161"/>
      <c r="R209" s="161"/>
      <c r="S209" s="161"/>
      <c r="T209" s="162"/>
      <c r="U209" s="161"/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107</v>
      </c>
      <c r="AF209" s="151">
        <v>0</v>
      </c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2">
        <v>69</v>
      </c>
      <c r="B210" s="159" t="s">
        <v>339</v>
      </c>
      <c r="C210" s="191" t="s">
        <v>340</v>
      </c>
      <c r="D210" s="161" t="s">
        <v>141</v>
      </c>
      <c r="E210" s="166">
        <v>4.2</v>
      </c>
      <c r="F210" s="169">
        <f>H210+J210</f>
        <v>0</v>
      </c>
      <c r="G210" s="170">
        <f>ROUND(E210*F210,2)</f>
        <v>0</v>
      </c>
      <c r="H210" s="170"/>
      <c r="I210" s="170">
        <f>ROUND(E210*H210,2)</f>
        <v>0</v>
      </c>
      <c r="J210" s="170"/>
      <c r="K210" s="170">
        <f>ROUND(E210*J210,2)</f>
        <v>0</v>
      </c>
      <c r="L210" s="170">
        <v>21</v>
      </c>
      <c r="M210" s="170">
        <f>G210*(1+L210/100)</f>
        <v>0</v>
      </c>
      <c r="N210" s="161">
        <v>0.13150000000000001</v>
      </c>
      <c r="O210" s="161">
        <f>ROUND(E210*N210,5)</f>
        <v>0.55230000000000001</v>
      </c>
      <c r="P210" s="161">
        <v>0</v>
      </c>
      <c r="Q210" s="161">
        <f>ROUND(E210*P210,5)</f>
        <v>0</v>
      </c>
      <c r="R210" s="161"/>
      <c r="S210" s="161"/>
      <c r="T210" s="162">
        <v>0</v>
      </c>
      <c r="U210" s="161">
        <f>ROUND(E210*T210,2)</f>
        <v>0</v>
      </c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237</v>
      </c>
      <c r="AF210" s="151"/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2"/>
      <c r="B211" s="159"/>
      <c r="C211" s="192" t="s">
        <v>341</v>
      </c>
      <c r="D211" s="163"/>
      <c r="E211" s="167">
        <v>4.2</v>
      </c>
      <c r="F211" s="170"/>
      <c r="G211" s="170"/>
      <c r="H211" s="170"/>
      <c r="I211" s="170"/>
      <c r="J211" s="170"/>
      <c r="K211" s="170"/>
      <c r="L211" s="170"/>
      <c r="M211" s="170"/>
      <c r="N211" s="161"/>
      <c r="O211" s="161"/>
      <c r="P211" s="161"/>
      <c r="Q211" s="161"/>
      <c r="R211" s="161"/>
      <c r="S211" s="161"/>
      <c r="T211" s="162"/>
      <c r="U211" s="161"/>
      <c r="V211" s="151"/>
      <c r="W211" s="151"/>
      <c r="X211" s="151"/>
      <c r="Y211" s="151"/>
      <c r="Z211" s="151"/>
      <c r="AA211" s="151"/>
      <c r="AB211" s="151"/>
      <c r="AC211" s="151"/>
      <c r="AD211" s="151"/>
      <c r="AE211" s="151" t="s">
        <v>107</v>
      </c>
      <c r="AF211" s="151">
        <v>0</v>
      </c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2">
        <v>70</v>
      </c>
      <c r="B212" s="159" t="s">
        <v>342</v>
      </c>
      <c r="C212" s="191" t="s">
        <v>343</v>
      </c>
      <c r="D212" s="161" t="s">
        <v>141</v>
      </c>
      <c r="E212" s="166">
        <v>24.15</v>
      </c>
      <c r="F212" s="169">
        <f>H212+J212</f>
        <v>0</v>
      </c>
      <c r="G212" s="170">
        <f>ROUND(E212*F212,2)</f>
        <v>0</v>
      </c>
      <c r="H212" s="170"/>
      <c r="I212" s="170">
        <f>ROUND(E212*H212,2)</f>
        <v>0</v>
      </c>
      <c r="J212" s="170"/>
      <c r="K212" s="170">
        <f>ROUND(E212*J212,2)</f>
        <v>0</v>
      </c>
      <c r="L212" s="170">
        <v>21</v>
      </c>
      <c r="M212" s="170">
        <f>G212*(1+L212/100)</f>
        <v>0</v>
      </c>
      <c r="N212" s="161">
        <v>0.129</v>
      </c>
      <c r="O212" s="161">
        <f>ROUND(E212*N212,5)</f>
        <v>3.1153499999999998</v>
      </c>
      <c r="P212" s="161">
        <v>0</v>
      </c>
      <c r="Q212" s="161">
        <f>ROUND(E212*P212,5)</f>
        <v>0</v>
      </c>
      <c r="R212" s="161"/>
      <c r="S212" s="161"/>
      <c r="T212" s="162">
        <v>0</v>
      </c>
      <c r="U212" s="161">
        <f>ROUND(E212*T212,2)</f>
        <v>0</v>
      </c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237</v>
      </c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/>
      <c r="B213" s="159"/>
      <c r="C213" s="192" t="s">
        <v>344</v>
      </c>
      <c r="D213" s="163"/>
      <c r="E213" s="167">
        <v>24.15</v>
      </c>
      <c r="F213" s="170"/>
      <c r="G213" s="170"/>
      <c r="H213" s="170"/>
      <c r="I213" s="170"/>
      <c r="J213" s="170"/>
      <c r="K213" s="170"/>
      <c r="L213" s="170"/>
      <c r="M213" s="170"/>
      <c r="N213" s="161"/>
      <c r="O213" s="161"/>
      <c r="P213" s="161"/>
      <c r="Q213" s="161"/>
      <c r="R213" s="161"/>
      <c r="S213" s="161"/>
      <c r="T213" s="162"/>
      <c r="U213" s="161"/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107</v>
      </c>
      <c r="AF213" s="151">
        <v>0</v>
      </c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2">
        <v>71</v>
      </c>
      <c r="B214" s="159" t="s">
        <v>345</v>
      </c>
      <c r="C214" s="191" t="s">
        <v>346</v>
      </c>
      <c r="D214" s="161" t="s">
        <v>194</v>
      </c>
      <c r="E214" s="166">
        <v>577</v>
      </c>
      <c r="F214" s="169">
        <f>H214+J214</f>
        <v>0</v>
      </c>
      <c r="G214" s="170">
        <f>ROUND(E214*F214,2)</f>
        <v>0</v>
      </c>
      <c r="H214" s="170"/>
      <c r="I214" s="170">
        <f>ROUND(E214*H214,2)</f>
        <v>0</v>
      </c>
      <c r="J214" s="170"/>
      <c r="K214" s="170">
        <f>ROUND(E214*J214,2)</f>
        <v>0</v>
      </c>
      <c r="L214" s="170">
        <v>21</v>
      </c>
      <c r="M214" s="170">
        <f>G214*(1+L214/100)</f>
        <v>0</v>
      </c>
      <c r="N214" s="161">
        <v>3.3E-4</v>
      </c>
      <c r="O214" s="161">
        <f>ROUND(E214*N214,5)</f>
        <v>0.19041</v>
      </c>
      <c r="P214" s="161">
        <v>0</v>
      </c>
      <c r="Q214" s="161">
        <f>ROUND(E214*P214,5)</f>
        <v>0</v>
      </c>
      <c r="R214" s="161"/>
      <c r="S214" s="161"/>
      <c r="T214" s="162">
        <v>0.41</v>
      </c>
      <c r="U214" s="161">
        <f>ROUND(E214*T214,2)</f>
        <v>236.57</v>
      </c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105</v>
      </c>
      <c r="AF214" s="151"/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2"/>
      <c r="B215" s="159"/>
      <c r="C215" s="192" t="s">
        <v>332</v>
      </c>
      <c r="D215" s="163"/>
      <c r="E215" s="167">
        <v>550</v>
      </c>
      <c r="F215" s="170"/>
      <c r="G215" s="170"/>
      <c r="H215" s="170"/>
      <c r="I215" s="170"/>
      <c r="J215" s="170"/>
      <c r="K215" s="170"/>
      <c r="L215" s="170"/>
      <c r="M215" s="170"/>
      <c r="N215" s="161"/>
      <c r="O215" s="161"/>
      <c r="P215" s="161"/>
      <c r="Q215" s="161"/>
      <c r="R215" s="161"/>
      <c r="S215" s="161"/>
      <c r="T215" s="162"/>
      <c r="U215" s="161"/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107</v>
      </c>
      <c r="AF215" s="151">
        <v>0</v>
      </c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2"/>
      <c r="B216" s="159"/>
      <c r="C216" s="192" t="s">
        <v>333</v>
      </c>
      <c r="D216" s="163"/>
      <c r="E216" s="167">
        <v>4</v>
      </c>
      <c r="F216" s="170"/>
      <c r="G216" s="170"/>
      <c r="H216" s="170"/>
      <c r="I216" s="170"/>
      <c r="J216" s="170"/>
      <c r="K216" s="170"/>
      <c r="L216" s="170"/>
      <c r="M216" s="170"/>
      <c r="N216" s="161"/>
      <c r="O216" s="161"/>
      <c r="P216" s="161"/>
      <c r="Q216" s="161"/>
      <c r="R216" s="161"/>
      <c r="S216" s="161"/>
      <c r="T216" s="162"/>
      <c r="U216" s="161"/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107</v>
      </c>
      <c r="AF216" s="151">
        <v>0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2"/>
      <c r="B217" s="159"/>
      <c r="C217" s="192" t="s">
        <v>334</v>
      </c>
      <c r="D217" s="163"/>
      <c r="E217" s="167">
        <v>23</v>
      </c>
      <c r="F217" s="170"/>
      <c r="G217" s="170"/>
      <c r="H217" s="170"/>
      <c r="I217" s="170"/>
      <c r="J217" s="170"/>
      <c r="K217" s="170"/>
      <c r="L217" s="170"/>
      <c r="M217" s="170"/>
      <c r="N217" s="161"/>
      <c r="O217" s="161"/>
      <c r="P217" s="161"/>
      <c r="Q217" s="161"/>
      <c r="R217" s="161"/>
      <c r="S217" s="161"/>
      <c r="T217" s="162"/>
      <c r="U217" s="161"/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107</v>
      </c>
      <c r="AF217" s="151">
        <v>0</v>
      </c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22.5" outlineLevel="1" x14ac:dyDescent="0.2">
      <c r="A218" s="152">
        <v>72</v>
      </c>
      <c r="B218" s="159" t="s">
        <v>347</v>
      </c>
      <c r="C218" s="191" t="s">
        <v>348</v>
      </c>
      <c r="D218" s="161" t="s">
        <v>141</v>
      </c>
      <c r="E218" s="166">
        <v>577</v>
      </c>
      <c r="F218" s="169">
        <f>H218+J218</f>
        <v>0</v>
      </c>
      <c r="G218" s="170">
        <f>ROUND(E218*F218,2)</f>
        <v>0</v>
      </c>
      <c r="H218" s="170"/>
      <c r="I218" s="170">
        <f>ROUND(E218*H218,2)</f>
        <v>0</v>
      </c>
      <c r="J218" s="170"/>
      <c r="K218" s="170">
        <f>ROUND(E218*J218,2)</f>
        <v>0</v>
      </c>
      <c r="L218" s="170">
        <v>21</v>
      </c>
      <c r="M218" s="170">
        <f>G218*(1+L218/100)</f>
        <v>0</v>
      </c>
      <c r="N218" s="161">
        <v>0.34499999999999997</v>
      </c>
      <c r="O218" s="161">
        <f>ROUND(E218*N218,5)</f>
        <v>199.065</v>
      </c>
      <c r="P218" s="161">
        <v>0</v>
      </c>
      <c r="Q218" s="161">
        <f>ROUND(E218*P218,5)</f>
        <v>0</v>
      </c>
      <c r="R218" s="161"/>
      <c r="S218" s="161"/>
      <c r="T218" s="162">
        <v>0.03</v>
      </c>
      <c r="U218" s="161">
        <f>ROUND(E218*T218,2)</f>
        <v>17.309999999999999</v>
      </c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105</v>
      </c>
      <c r="AF218" s="151"/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2"/>
      <c r="B219" s="159"/>
      <c r="C219" s="192" t="s">
        <v>332</v>
      </c>
      <c r="D219" s="163"/>
      <c r="E219" s="167">
        <v>550</v>
      </c>
      <c r="F219" s="170"/>
      <c r="G219" s="170"/>
      <c r="H219" s="170"/>
      <c r="I219" s="170"/>
      <c r="J219" s="170"/>
      <c r="K219" s="170"/>
      <c r="L219" s="170"/>
      <c r="M219" s="170"/>
      <c r="N219" s="161"/>
      <c r="O219" s="161"/>
      <c r="P219" s="161"/>
      <c r="Q219" s="161"/>
      <c r="R219" s="161"/>
      <c r="S219" s="161"/>
      <c r="T219" s="162"/>
      <c r="U219" s="161"/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107</v>
      </c>
      <c r="AF219" s="151">
        <v>0</v>
      </c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2"/>
      <c r="B220" s="159"/>
      <c r="C220" s="192" t="s">
        <v>333</v>
      </c>
      <c r="D220" s="163"/>
      <c r="E220" s="167">
        <v>4</v>
      </c>
      <c r="F220" s="170"/>
      <c r="G220" s="170"/>
      <c r="H220" s="170"/>
      <c r="I220" s="170"/>
      <c r="J220" s="170"/>
      <c r="K220" s="170"/>
      <c r="L220" s="170"/>
      <c r="M220" s="170"/>
      <c r="N220" s="161"/>
      <c r="O220" s="161"/>
      <c r="P220" s="161"/>
      <c r="Q220" s="161"/>
      <c r="R220" s="161"/>
      <c r="S220" s="161"/>
      <c r="T220" s="162"/>
      <c r="U220" s="161"/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107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2"/>
      <c r="B221" s="159"/>
      <c r="C221" s="192" t="s">
        <v>334</v>
      </c>
      <c r="D221" s="163"/>
      <c r="E221" s="167">
        <v>23</v>
      </c>
      <c r="F221" s="170"/>
      <c r="G221" s="170"/>
      <c r="H221" s="170"/>
      <c r="I221" s="170"/>
      <c r="J221" s="170"/>
      <c r="K221" s="170"/>
      <c r="L221" s="170"/>
      <c r="M221" s="170"/>
      <c r="N221" s="161"/>
      <c r="O221" s="161"/>
      <c r="P221" s="161"/>
      <c r="Q221" s="161"/>
      <c r="R221" s="161"/>
      <c r="S221" s="161"/>
      <c r="T221" s="162"/>
      <c r="U221" s="161"/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107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x14ac:dyDescent="0.2">
      <c r="A222" s="153" t="s">
        <v>100</v>
      </c>
      <c r="B222" s="160" t="s">
        <v>61</v>
      </c>
      <c r="C222" s="193" t="s">
        <v>62</v>
      </c>
      <c r="D222" s="164"/>
      <c r="E222" s="168"/>
      <c r="F222" s="171"/>
      <c r="G222" s="171">
        <f>SUMIF(AE223:AE231,"&lt;&gt;NOR",G223:G231)</f>
        <v>0</v>
      </c>
      <c r="H222" s="171"/>
      <c r="I222" s="171">
        <f>SUM(I223:I231)</f>
        <v>0</v>
      </c>
      <c r="J222" s="171"/>
      <c r="K222" s="171">
        <f>SUM(K223:K231)</f>
        <v>0</v>
      </c>
      <c r="L222" s="171"/>
      <c r="M222" s="171">
        <f>SUM(M223:M231)</f>
        <v>0</v>
      </c>
      <c r="N222" s="164"/>
      <c r="O222" s="164">
        <f>SUM(O223:O231)</f>
        <v>18.957450000000001</v>
      </c>
      <c r="P222" s="164"/>
      <c r="Q222" s="164">
        <f>SUM(Q223:Q231)</f>
        <v>0</v>
      </c>
      <c r="R222" s="164"/>
      <c r="S222" s="164"/>
      <c r="T222" s="165"/>
      <c r="U222" s="164">
        <f>SUM(U223:U231)</f>
        <v>0</v>
      </c>
      <c r="AE222" t="s">
        <v>101</v>
      </c>
    </row>
    <row r="223" spans="1:60" ht="22.5" outlineLevel="1" x14ac:dyDescent="0.2">
      <c r="A223" s="152">
        <v>73</v>
      </c>
      <c r="B223" s="159" t="s">
        <v>349</v>
      </c>
      <c r="C223" s="191" t="s">
        <v>350</v>
      </c>
      <c r="D223" s="161" t="s">
        <v>141</v>
      </c>
      <c r="E223" s="166">
        <v>234</v>
      </c>
      <c r="F223" s="169">
        <f>H223+J223</f>
        <v>0</v>
      </c>
      <c r="G223" s="170">
        <f>ROUND(E223*F223,2)</f>
        <v>0</v>
      </c>
      <c r="H223" s="170"/>
      <c r="I223" s="170">
        <f>ROUND(E223*H223,2)</f>
        <v>0</v>
      </c>
      <c r="J223" s="170"/>
      <c r="K223" s="170">
        <f>ROUND(E223*J223,2)</f>
        <v>0</v>
      </c>
      <c r="L223" s="170">
        <v>21</v>
      </c>
      <c r="M223" s="170">
        <f>G223*(1+L223/100)</f>
        <v>0</v>
      </c>
      <c r="N223" s="161">
        <v>2.5000000000000001E-2</v>
      </c>
      <c r="O223" s="161">
        <f>ROUND(E223*N223,5)</f>
        <v>5.85</v>
      </c>
      <c r="P223" s="161">
        <v>0</v>
      </c>
      <c r="Q223" s="161">
        <f>ROUND(E223*P223,5)</f>
        <v>0</v>
      </c>
      <c r="R223" s="161"/>
      <c r="S223" s="161"/>
      <c r="T223" s="162">
        <v>0</v>
      </c>
      <c r="U223" s="161">
        <f>ROUND(E223*T223,2)</f>
        <v>0</v>
      </c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105</v>
      </c>
      <c r="AF223" s="151"/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ht="33.75" outlineLevel="1" x14ac:dyDescent="0.2">
      <c r="A224" s="152"/>
      <c r="B224" s="159"/>
      <c r="C224" s="250" t="s">
        <v>351</v>
      </c>
      <c r="D224" s="251"/>
      <c r="E224" s="252"/>
      <c r="F224" s="253"/>
      <c r="G224" s="254"/>
      <c r="H224" s="170"/>
      <c r="I224" s="170"/>
      <c r="J224" s="170"/>
      <c r="K224" s="170"/>
      <c r="L224" s="170"/>
      <c r="M224" s="170"/>
      <c r="N224" s="161"/>
      <c r="O224" s="161"/>
      <c r="P224" s="161"/>
      <c r="Q224" s="161"/>
      <c r="R224" s="161"/>
      <c r="S224" s="161"/>
      <c r="T224" s="162"/>
      <c r="U224" s="161"/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162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4" t="str">
        <f>C224</f>
        <v>Směs z pryžového granulátu frakce 1-4 mm a PUR pojiva tl. 10 mm + vrchní nástřik z barevného PUR pojiva a jemného celobarevného pryžového granulátu frakce 0,5-1,5 mm, s filtračním průtokem min. 150 mm/h.</v>
      </c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2"/>
      <c r="B225" s="159"/>
      <c r="C225" s="192" t="s">
        <v>300</v>
      </c>
      <c r="D225" s="163"/>
      <c r="E225" s="167">
        <v>234</v>
      </c>
      <c r="F225" s="170"/>
      <c r="G225" s="170"/>
      <c r="H225" s="170"/>
      <c r="I225" s="170"/>
      <c r="J225" s="170"/>
      <c r="K225" s="170"/>
      <c r="L225" s="170"/>
      <c r="M225" s="170"/>
      <c r="N225" s="161"/>
      <c r="O225" s="161"/>
      <c r="P225" s="161"/>
      <c r="Q225" s="161"/>
      <c r="R225" s="161"/>
      <c r="S225" s="161"/>
      <c r="T225" s="162"/>
      <c r="U225" s="16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107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2">
        <v>74</v>
      </c>
      <c r="B226" s="159" t="s">
        <v>352</v>
      </c>
      <c r="C226" s="191" t="s">
        <v>353</v>
      </c>
      <c r="D226" s="161" t="s">
        <v>141</v>
      </c>
      <c r="E226" s="166">
        <v>234</v>
      </c>
      <c r="F226" s="169">
        <f>H226+J226</f>
        <v>0</v>
      </c>
      <c r="G226" s="170">
        <f>ROUND(E226*F226,2)</f>
        <v>0</v>
      </c>
      <c r="H226" s="170"/>
      <c r="I226" s="170">
        <f>ROUND(E226*H226,2)</f>
        <v>0</v>
      </c>
      <c r="J226" s="170"/>
      <c r="K226" s="170">
        <f>ROUND(E226*J226,2)</f>
        <v>0</v>
      </c>
      <c r="L226" s="170">
        <v>21</v>
      </c>
      <c r="M226" s="170">
        <f>G226*(1+L226/100)</f>
        <v>0</v>
      </c>
      <c r="N226" s="161">
        <v>5.6000000000000001E-2</v>
      </c>
      <c r="O226" s="161">
        <f>ROUND(E226*N226,5)</f>
        <v>13.103999999999999</v>
      </c>
      <c r="P226" s="161">
        <v>0</v>
      </c>
      <c r="Q226" s="161">
        <f>ROUND(E226*P226,5)</f>
        <v>0</v>
      </c>
      <c r="R226" s="161"/>
      <c r="S226" s="161"/>
      <c r="T226" s="162">
        <v>0</v>
      </c>
      <c r="U226" s="161">
        <f>ROUND(E226*T226,2)</f>
        <v>0</v>
      </c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105</v>
      </c>
      <c r="AF226" s="151"/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ht="22.5" outlineLevel="1" x14ac:dyDescent="0.2">
      <c r="A227" s="152"/>
      <c r="B227" s="159"/>
      <c r="C227" s="250" t="s">
        <v>354</v>
      </c>
      <c r="D227" s="251"/>
      <c r="E227" s="252"/>
      <c r="F227" s="253"/>
      <c r="G227" s="254"/>
      <c r="H227" s="170"/>
      <c r="I227" s="170"/>
      <c r="J227" s="170"/>
      <c r="K227" s="170"/>
      <c r="L227" s="170"/>
      <c r="M227" s="170"/>
      <c r="N227" s="161"/>
      <c r="O227" s="161"/>
      <c r="P227" s="161"/>
      <c r="Q227" s="161"/>
      <c r="R227" s="161"/>
      <c r="S227" s="161"/>
      <c r="T227" s="162"/>
      <c r="U227" s="161"/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162</v>
      </c>
      <c r="AF227" s="151"/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4" t="str">
        <f>C227</f>
        <v>Směs kameniva fr. 3-8 mm, SBR pryžového granulátu fr. 2-4 mm a PUR pojiva s příčnou pevností v tahu větší než 0,2 MPa a filtračním průtokem větším než 1 cm/s.</v>
      </c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2"/>
      <c r="B228" s="159"/>
      <c r="C228" s="192" t="s">
        <v>300</v>
      </c>
      <c r="D228" s="163"/>
      <c r="E228" s="167">
        <v>234</v>
      </c>
      <c r="F228" s="170"/>
      <c r="G228" s="170"/>
      <c r="H228" s="170"/>
      <c r="I228" s="170"/>
      <c r="J228" s="170"/>
      <c r="K228" s="170"/>
      <c r="L228" s="170"/>
      <c r="M228" s="170"/>
      <c r="N228" s="161"/>
      <c r="O228" s="161"/>
      <c r="P228" s="161"/>
      <c r="Q228" s="161"/>
      <c r="R228" s="161"/>
      <c r="S228" s="161"/>
      <c r="T228" s="162"/>
      <c r="U228" s="161"/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 t="s">
        <v>107</v>
      </c>
      <c r="AF228" s="151">
        <v>0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ht="22.5" outlineLevel="1" x14ac:dyDescent="0.2">
      <c r="A229" s="152">
        <v>75</v>
      </c>
      <c r="B229" s="159" t="s">
        <v>355</v>
      </c>
      <c r="C229" s="191" t="s">
        <v>356</v>
      </c>
      <c r="D229" s="161" t="s">
        <v>194</v>
      </c>
      <c r="E229" s="166">
        <v>172.25</v>
      </c>
      <c r="F229" s="169">
        <f>H229+J229</f>
        <v>0</v>
      </c>
      <c r="G229" s="170">
        <f>ROUND(E229*F229,2)</f>
        <v>0</v>
      </c>
      <c r="H229" s="170"/>
      <c r="I229" s="170">
        <f>ROUND(E229*H229,2)</f>
        <v>0</v>
      </c>
      <c r="J229" s="170"/>
      <c r="K229" s="170">
        <f>ROUND(E229*J229,2)</f>
        <v>0</v>
      </c>
      <c r="L229" s="170">
        <v>21</v>
      </c>
      <c r="M229" s="170">
        <f>G229*(1+L229/100)</f>
        <v>0</v>
      </c>
      <c r="N229" s="161">
        <v>2.0000000000000002E-5</v>
      </c>
      <c r="O229" s="161">
        <f>ROUND(E229*N229,5)</f>
        <v>3.4499999999999999E-3</v>
      </c>
      <c r="P229" s="161">
        <v>0</v>
      </c>
      <c r="Q229" s="161">
        <f>ROUND(E229*P229,5)</f>
        <v>0</v>
      </c>
      <c r="R229" s="161"/>
      <c r="S229" s="161"/>
      <c r="T229" s="162">
        <v>0</v>
      </c>
      <c r="U229" s="161">
        <f>ROUND(E229*T229,2)</f>
        <v>0</v>
      </c>
      <c r="V229" s="151"/>
      <c r="W229" s="151"/>
      <c r="X229" s="151"/>
      <c r="Y229" s="151"/>
      <c r="Z229" s="151"/>
      <c r="AA229" s="151"/>
      <c r="AB229" s="151"/>
      <c r="AC229" s="151"/>
      <c r="AD229" s="151"/>
      <c r="AE229" s="151" t="s">
        <v>105</v>
      </c>
      <c r="AF229" s="151"/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2"/>
      <c r="B230" s="159"/>
      <c r="C230" s="192" t="s">
        <v>357</v>
      </c>
      <c r="D230" s="163"/>
      <c r="E230" s="167">
        <v>104.35</v>
      </c>
      <c r="F230" s="170"/>
      <c r="G230" s="170"/>
      <c r="H230" s="170"/>
      <c r="I230" s="170"/>
      <c r="J230" s="170"/>
      <c r="K230" s="170"/>
      <c r="L230" s="170"/>
      <c r="M230" s="170"/>
      <c r="N230" s="161"/>
      <c r="O230" s="161"/>
      <c r="P230" s="161"/>
      <c r="Q230" s="161"/>
      <c r="R230" s="161"/>
      <c r="S230" s="161"/>
      <c r="T230" s="162"/>
      <c r="U230" s="161"/>
      <c r="V230" s="151"/>
      <c r="W230" s="151"/>
      <c r="X230" s="151"/>
      <c r="Y230" s="151"/>
      <c r="Z230" s="151"/>
      <c r="AA230" s="151"/>
      <c r="AB230" s="151"/>
      <c r="AC230" s="151"/>
      <c r="AD230" s="151"/>
      <c r="AE230" s="151" t="s">
        <v>107</v>
      </c>
      <c r="AF230" s="151">
        <v>0</v>
      </c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2"/>
      <c r="B231" s="159"/>
      <c r="C231" s="192" t="s">
        <v>358</v>
      </c>
      <c r="D231" s="163"/>
      <c r="E231" s="167">
        <v>67.900000000000006</v>
      </c>
      <c r="F231" s="170"/>
      <c r="G231" s="170"/>
      <c r="H231" s="170"/>
      <c r="I231" s="170"/>
      <c r="J231" s="170"/>
      <c r="K231" s="170"/>
      <c r="L231" s="170"/>
      <c r="M231" s="170"/>
      <c r="N231" s="161"/>
      <c r="O231" s="161"/>
      <c r="P231" s="161"/>
      <c r="Q231" s="161"/>
      <c r="R231" s="161"/>
      <c r="S231" s="161"/>
      <c r="T231" s="162"/>
      <c r="U231" s="161"/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107</v>
      </c>
      <c r="AF231" s="151">
        <v>0</v>
      </c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x14ac:dyDescent="0.2">
      <c r="A232" s="153" t="s">
        <v>100</v>
      </c>
      <c r="B232" s="160" t="s">
        <v>63</v>
      </c>
      <c r="C232" s="193" t="s">
        <v>64</v>
      </c>
      <c r="D232" s="164"/>
      <c r="E232" s="168"/>
      <c r="F232" s="171"/>
      <c r="G232" s="171">
        <f>SUMIF(AE233:AE252,"&lt;&gt;NOR",G233:G252)</f>
        <v>0</v>
      </c>
      <c r="H232" s="171"/>
      <c r="I232" s="171">
        <f>SUM(I233:I252)</f>
        <v>0</v>
      </c>
      <c r="J232" s="171"/>
      <c r="K232" s="171">
        <f>SUM(K233:K252)</f>
        <v>0</v>
      </c>
      <c r="L232" s="171"/>
      <c r="M232" s="171">
        <f>SUM(M233:M252)</f>
        <v>0</v>
      </c>
      <c r="N232" s="164"/>
      <c r="O232" s="164">
        <f>SUM(O233:O252)</f>
        <v>0.77200000000000002</v>
      </c>
      <c r="P232" s="164"/>
      <c r="Q232" s="164">
        <f>SUM(Q233:Q252)</f>
        <v>0</v>
      </c>
      <c r="R232" s="164"/>
      <c r="S232" s="164"/>
      <c r="T232" s="165"/>
      <c r="U232" s="164">
        <f>SUM(U233:U252)</f>
        <v>0</v>
      </c>
      <c r="AE232" t="s">
        <v>101</v>
      </c>
    </row>
    <row r="233" spans="1:60" outlineLevel="1" x14ac:dyDescent="0.2">
      <c r="A233" s="152">
        <v>76</v>
      </c>
      <c r="B233" s="159" t="s">
        <v>359</v>
      </c>
      <c r="C233" s="191" t="s">
        <v>360</v>
      </c>
      <c r="D233" s="161" t="s">
        <v>169</v>
      </c>
      <c r="E233" s="166">
        <v>1</v>
      </c>
      <c r="F233" s="169">
        <f>H233+J233</f>
        <v>0</v>
      </c>
      <c r="G233" s="170">
        <f>ROUND(E233*F233,2)</f>
        <v>0</v>
      </c>
      <c r="H233" s="170"/>
      <c r="I233" s="170">
        <f>ROUND(E233*H233,2)</f>
        <v>0</v>
      </c>
      <c r="J233" s="170"/>
      <c r="K233" s="170">
        <f>ROUND(E233*J233,2)</f>
        <v>0</v>
      </c>
      <c r="L233" s="170">
        <v>21</v>
      </c>
      <c r="M233" s="170">
        <f>G233*(1+L233/100)</f>
        <v>0</v>
      </c>
      <c r="N233" s="161">
        <v>3.0000000000000001E-3</v>
      </c>
      <c r="O233" s="161">
        <f>ROUND(E233*N233,5)</f>
        <v>3.0000000000000001E-3</v>
      </c>
      <c r="P233" s="161">
        <v>0</v>
      </c>
      <c r="Q233" s="161">
        <f>ROUND(E233*P233,5)</f>
        <v>0</v>
      </c>
      <c r="R233" s="161"/>
      <c r="S233" s="161"/>
      <c r="T233" s="162">
        <v>0</v>
      </c>
      <c r="U233" s="161">
        <f>ROUND(E233*T233,2)</f>
        <v>0</v>
      </c>
      <c r="V233" s="151"/>
      <c r="W233" s="151"/>
      <c r="X233" s="151"/>
      <c r="Y233" s="151"/>
      <c r="Z233" s="151"/>
      <c r="AA233" s="151"/>
      <c r="AB233" s="151"/>
      <c r="AC233" s="151"/>
      <c r="AD233" s="151"/>
      <c r="AE233" s="151" t="s">
        <v>237</v>
      </c>
      <c r="AF233" s="151"/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2"/>
      <c r="B234" s="159"/>
      <c r="C234" s="250" t="s">
        <v>361</v>
      </c>
      <c r="D234" s="251"/>
      <c r="E234" s="252"/>
      <c r="F234" s="253"/>
      <c r="G234" s="254"/>
      <c r="H234" s="170"/>
      <c r="I234" s="170"/>
      <c r="J234" s="170"/>
      <c r="K234" s="170"/>
      <c r="L234" s="170"/>
      <c r="M234" s="170"/>
      <c r="N234" s="161"/>
      <c r="O234" s="161"/>
      <c r="P234" s="161"/>
      <c r="Q234" s="161"/>
      <c r="R234" s="161"/>
      <c r="S234" s="161"/>
      <c r="T234" s="162"/>
      <c r="U234" s="161"/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1" t="s">
        <v>162</v>
      </c>
      <c r="AF234" s="151"/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4" t="str">
        <f>C234</f>
        <v>Včetně rámečku</v>
      </c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2"/>
      <c r="B235" s="159"/>
      <c r="C235" s="192" t="s">
        <v>49</v>
      </c>
      <c r="D235" s="163"/>
      <c r="E235" s="167">
        <v>1</v>
      </c>
      <c r="F235" s="170"/>
      <c r="G235" s="170"/>
      <c r="H235" s="170"/>
      <c r="I235" s="170"/>
      <c r="J235" s="170"/>
      <c r="K235" s="170"/>
      <c r="L235" s="170"/>
      <c r="M235" s="170"/>
      <c r="N235" s="161"/>
      <c r="O235" s="161"/>
      <c r="P235" s="161"/>
      <c r="Q235" s="161"/>
      <c r="R235" s="161"/>
      <c r="S235" s="161"/>
      <c r="T235" s="162"/>
      <c r="U235" s="161"/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1" t="s">
        <v>107</v>
      </c>
      <c r="AF235" s="151">
        <v>0</v>
      </c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2">
        <v>77</v>
      </c>
      <c r="B236" s="159" t="s">
        <v>362</v>
      </c>
      <c r="C236" s="191" t="s">
        <v>363</v>
      </c>
      <c r="D236" s="161" t="s">
        <v>169</v>
      </c>
      <c r="E236" s="166">
        <v>1</v>
      </c>
      <c r="F236" s="169">
        <f>H236+J236</f>
        <v>0</v>
      </c>
      <c r="G236" s="170">
        <f>ROUND(E236*F236,2)</f>
        <v>0</v>
      </c>
      <c r="H236" s="170"/>
      <c r="I236" s="170">
        <f>ROUND(E236*H236,2)</f>
        <v>0</v>
      </c>
      <c r="J236" s="170"/>
      <c r="K236" s="170">
        <f>ROUND(E236*J236,2)</f>
        <v>0</v>
      </c>
      <c r="L236" s="170">
        <v>21</v>
      </c>
      <c r="M236" s="170">
        <f>G236*(1+L236/100)</f>
        <v>0</v>
      </c>
      <c r="N236" s="161">
        <v>3.0000000000000001E-3</v>
      </c>
      <c r="O236" s="161">
        <f>ROUND(E236*N236,5)</f>
        <v>3.0000000000000001E-3</v>
      </c>
      <c r="P236" s="161">
        <v>0</v>
      </c>
      <c r="Q236" s="161">
        <f>ROUND(E236*P236,5)</f>
        <v>0</v>
      </c>
      <c r="R236" s="161"/>
      <c r="S236" s="161"/>
      <c r="T236" s="162">
        <v>0</v>
      </c>
      <c r="U236" s="161">
        <f>ROUND(E236*T236,2)</f>
        <v>0</v>
      </c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237</v>
      </c>
      <c r="AF236" s="151"/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2"/>
      <c r="B237" s="159"/>
      <c r="C237" s="250" t="s">
        <v>361</v>
      </c>
      <c r="D237" s="251"/>
      <c r="E237" s="252"/>
      <c r="F237" s="253"/>
      <c r="G237" s="254"/>
      <c r="H237" s="170"/>
      <c r="I237" s="170"/>
      <c r="J237" s="170"/>
      <c r="K237" s="170"/>
      <c r="L237" s="170"/>
      <c r="M237" s="170"/>
      <c r="N237" s="161"/>
      <c r="O237" s="161"/>
      <c r="P237" s="161"/>
      <c r="Q237" s="161"/>
      <c r="R237" s="161"/>
      <c r="S237" s="161"/>
      <c r="T237" s="162"/>
      <c r="U237" s="161"/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162</v>
      </c>
      <c r="AF237" s="151"/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4" t="str">
        <f>C237</f>
        <v>Včetně rámečku</v>
      </c>
      <c r="BB237" s="151"/>
      <c r="BC237" s="151"/>
      <c r="BD237" s="151"/>
      <c r="BE237" s="151"/>
      <c r="BF237" s="151"/>
      <c r="BG237" s="151"/>
      <c r="BH237" s="151"/>
    </row>
    <row r="238" spans="1:60" ht="22.5" outlineLevel="1" x14ac:dyDescent="0.2">
      <c r="A238" s="152">
        <v>78</v>
      </c>
      <c r="B238" s="159" t="s">
        <v>364</v>
      </c>
      <c r="C238" s="191" t="s">
        <v>365</v>
      </c>
      <c r="D238" s="161" t="s">
        <v>169</v>
      </c>
      <c r="E238" s="166">
        <v>1</v>
      </c>
      <c r="F238" s="169">
        <f>H238+J238</f>
        <v>0</v>
      </c>
      <c r="G238" s="170">
        <f>ROUND(E238*F238,2)</f>
        <v>0</v>
      </c>
      <c r="H238" s="170"/>
      <c r="I238" s="170">
        <f>ROUND(E238*H238,2)</f>
        <v>0</v>
      </c>
      <c r="J238" s="170"/>
      <c r="K238" s="170">
        <f>ROUND(E238*J238,2)</f>
        <v>0</v>
      </c>
      <c r="L238" s="170">
        <v>21</v>
      </c>
      <c r="M238" s="170">
        <f>G238*(1+L238/100)</f>
        <v>0</v>
      </c>
      <c r="N238" s="161">
        <v>8.0000000000000002E-3</v>
      </c>
      <c r="O238" s="161">
        <f>ROUND(E238*N238,5)</f>
        <v>8.0000000000000002E-3</v>
      </c>
      <c r="P238" s="161">
        <v>0</v>
      </c>
      <c r="Q238" s="161">
        <f>ROUND(E238*P238,5)</f>
        <v>0</v>
      </c>
      <c r="R238" s="161"/>
      <c r="S238" s="161"/>
      <c r="T238" s="162">
        <v>0</v>
      </c>
      <c r="U238" s="161">
        <f>ROUND(E238*T238,2)</f>
        <v>0</v>
      </c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1" t="s">
        <v>237</v>
      </c>
      <c r="AF238" s="151"/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2"/>
      <c r="B239" s="159"/>
      <c r="C239" s="192" t="s">
        <v>49</v>
      </c>
      <c r="D239" s="163"/>
      <c r="E239" s="167">
        <v>1</v>
      </c>
      <c r="F239" s="170"/>
      <c r="G239" s="170"/>
      <c r="H239" s="170"/>
      <c r="I239" s="170"/>
      <c r="J239" s="170"/>
      <c r="K239" s="170"/>
      <c r="L239" s="170"/>
      <c r="M239" s="170"/>
      <c r="N239" s="161"/>
      <c r="O239" s="161"/>
      <c r="P239" s="161"/>
      <c r="Q239" s="161"/>
      <c r="R239" s="161"/>
      <c r="S239" s="161"/>
      <c r="T239" s="162"/>
      <c r="U239" s="161"/>
      <c r="V239" s="151"/>
      <c r="W239" s="151"/>
      <c r="X239" s="151"/>
      <c r="Y239" s="151"/>
      <c r="Z239" s="151"/>
      <c r="AA239" s="151"/>
      <c r="AB239" s="151"/>
      <c r="AC239" s="151"/>
      <c r="AD239" s="151"/>
      <c r="AE239" s="151" t="s">
        <v>107</v>
      </c>
      <c r="AF239" s="151">
        <v>0</v>
      </c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ht="22.5" outlineLevel="1" x14ac:dyDescent="0.2">
      <c r="A240" s="152">
        <v>79</v>
      </c>
      <c r="B240" s="159" t="s">
        <v>366</v>
      </c>
      <c r="C240" s="191" t="s">
        <v>367</v>
      </c>
      <c r="D240" s="161" t="s">
        <v>169</v>
      </c>
      <c r="E240" s="166">
        <v>1</v>
      </c>
      <c r="F240" s="169">
        <f>H240+J240</f>
        <v>0</v>
      </c>
      <c r="G240" s="170">
        <f>ROUND(E240*F240,2)</f>
        <v>0</v>
      </c>
      <c r="H240" s="170"/>
      <c r="I240" s="170">
        <f>ROUND(E240*H240,2)</f>
        <v>0</v>
      </c>
      <c r="J240" s="170"/>
      <c r="K240" s="170">
        <f>ROUND(E240*J240,2)</f>
        <v>0</v>
      </c>
      <c r="L240" s="170">
        <v>21</v>
      </c>
      <c r="M240" s="170">
        <f>G240*(1+L240/100)</f>
        <v>0</v>
      </c>
      <c r="N240" s="161">
        <v>2E-3</v>
      </c>
      <c r="O240" s="161">
        <f>ROUND(E240*N240,5)</f>
        <v>2E-3</v>
      </c>
      <c r="P240" s="161">
        <v>0</v>
      </c>
      <c r="Q240" s="161">
        <f>ROUND(E240*P240,5)</f>
        <v>0</v>
      </c>
      <c r="R240" s="161"/>
      <c r="S240" s="161"/>
      <c r="T240" s="162">
        <v>0</v>
      </c>
      <c r="U240" s="161">
        <f>ROUND(E240*T240,2)</f>
        <v>0</v>
      </c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237</v>
      </c>
      <c r="AF240" s="151"/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2"/>
      <c r="B241" s="159"/>
      <c r="C241" s="192" t="s">
        <v>49</v>
      </c>
      <c r="D241" s="163"/>
      <c r="E241" s="167">
        <v>1</v>
      </c>
      <c r="F241" s="170"/>
      <c r="G241" s="170"/>
      <c r="H241" s="170"/>
      <c r="I241" s="170"/>
      <c r="J241" s="170"/>
      <c r="K241" s="170"/>
      <c r="L241" s="170"/>
      <c r="M241" s="170"/>
      <c r="N241" s="161"/>
      <c r="O241" s="161"/>
      <c r="P241" s="161"/>
      <c r="Q241" s="161"/>
      <c r="R241" s="161"/>
      <c r="S241" s="161"/>
      <c r="T241" s="162"/>
      <c r="U241" s="161"/>
      <c r="V241" s="151"/>
      <c r="W241" s="151"/>
      <c r="X241" s="151"/>
      <c r="Y241" s="151"/>
      <c r="Z241" s="151"/>
      <c r="AA241" s="151"/>
      <c r="AB241" s="151"/>
      <c r="AC241" s="151"/>
      <c r="AD241" s="151"/>
      <c r="AE241" s="151" t="s">
        <v>107</v>
      </c>
      <c r="AF241" s="151">
        <v>0</v>
      </c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2">
        <v>80</v>
      </c>
      <c r="B242" s="159" t="s">
        <v>368</v>
      </c>
      <c r="C242" s="191" t="s">
        <v>369</v>
      </c>
      <c r="D242" s="161" t="s">
        <v>169</v>
      </c>
      <c r="E242" s="166">
        <v>1</v>
      </c>
      <c r="F242" s="169">
        <f>H242+J242</f>
        <v>0</v>
      </c>
      <c r="G242" s="170">
        <f>ROUND(E242*F242,2)</f>
        <v>0</v>
      </c>
      <c r="H242" s="170"/>
      <c r="I242" s="170">
        <f>ROUND(E242*H242,2)</f>
        <v>0</v>
      </c>
      <c r="J242" s="170"/>
      <c r="K242" s="170">
        <f>ROUND(E242*J242,2)</f>
        <v>0</v>
      </c>
      <c r="L242" s="170">
        <v>21</v>
      </c>
      <c r="M242" s="170">
        <f>G242*(1+L242/100)</f>
        <v>0</v>
      </c>
      <c r="N242" s="161">
        <v>1E-3</v>
      </c>
      <c r="O242" s="161">
        <f>ROUND(E242*N242,5)</f>
        <v>1E-3</v>
      </c>
      <c r="P242" s="161">
        <v>0</v>
      </c>
      <c r="Q242" s="161">
        <f>ROUND(E242*P242,5)</f>
        <v>0</v>
      </c>
      <c r="R242" s="161"/>
      <c r="S242" s="161"/>
      <c r="T242" s="162">
        <v>0</v>
      </c>
      <c r="U242" s="161">
        <f>ROUND(E242*T242,2)</f>
        <v>0</v>
      </c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237</v>
      </c>
      <c r="AF242" s="151"/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2"/>
      <c r="B243" s="159"/>
      <c r="C243" s="192" t="s">
        <v>49</v>
      </c>
      <c r="D243" s="163"/>
      <c r="E243" s="167">
        <v>1</v>
      </c>
      <c r="F243" s="170"/>
      <c r="G243" s="170"/>
      <c r="H243" s="170"/>
      <c r="I243" s="170"/>
      <c r="J243" s="170"/>
      <c r="K243" s="170"/>
      <c r="L243" s="170"/>
      <c r="M243" s="170"/>
      <c r="N243" s="161"/>
      <c r="O243" s="161"/>
      <c r="P243" s="161"/>
      <c r="Q243" s="161"/>
      <c r="R243" s="161"/>
      <c r="S243" s="161"/>
      <c r="T243" s="162"/>
      <c r="U243" s="161"/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107</v>
      </c>
      <c r="AF243" s="151">
        <v>0</v>
      </c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22.5" outlineLevel="1" x14ac:dyDescent="0.2">
      <c r="A244" s="152">
        <v>81</v>
      </c>
      <c r="B244" s="159" t="s">
        <v>370</v>
      </c>
      <c r="C244" s="191" t="s">
        <v>371</v>
      </c>
      <c r="D244" s="161" t="s">
        <v>169</v>
      </c>
      <c r="E244" s="166">
        <v>1</v>
      </c>
      <c r="F244" s="169">
        <f>H244+J244</f>
        <v>0</v>
      </c>
      <c r="G244" s="170">
        <f>ROUND(E244*F244,2)</f>
        <v>0</v>
      </c>
      <c r="H244" s="170"/>
      <c r="I244" s="170">
        <f>ROUND(E244*H244,2)</f>
        <v>0</v>
      </c>
      <c r="J244" s="170"/>
      <c r="K244" s="170">
        <f>ROUND(E244*J244,2)</f>
        <v>0</v>
      </c>
      <c r="L244" s="170">
        <v>21</v>
      </c>
      <c r="M244" s="170">
        <f>G244*(1+L244/100)</f>
        <v>0</v>
      </c>
      <c r="N244" s="161">
        <v>0.46</v>
      </c>
      <c r="O244" s="161">
        <f>ROUND(E244*N244,5)</f>
        <v>0.46</v>
      </c>
      <c r="P244" s="161">
        <v>0</v>
      </c>
      <c r="Q244" s="161">
        <f>ROUND(E244*P244,5)</f>
        <v>0</v>
      </c>
      <c r="R244" s="161"/>
      <c r="S244" s="161"/>
      <c r="T244" s="162">
        <v>0</v>
      </c>
      <c r="U244" s="161">
        <f>ROUND(E244*T244,2)</f>
        <v>0</v>
      </c>
      <c r="V244" s="151"/>
      <c r="W244" s="151"/>
      <c r="X244" s="151"/>
      <c r="Y244" s="151"/>
      <c r="Z244" s="151"/>
      <c r="AA244" s="151"/>
      <c r="AB244" s="151"/>
      <c r="AC244" s="151"/>
      <c r="AD244" s="151"/>
      <c r="AE244" s="151" t="s">
        <v>237</v>
      </c>
      <c r="AF244" s="151"/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2"/>
      <c r="B245" s="159"/>
      <c r="C245" s="250" t="s">
        <v>372</v>
      </c>
      <c r="D245" s="251"/>
      <c r="E245" s="252"/>
      <c r="F245" s="253"/>
      <c r="G245" s="254"/>
      <c r="H245" s="170"/>
      <c r="I245" s="170"/>
      <c r="J245" s="170"/>
      <c r="K245" s="170"/>
      <c r="L245" s="170"/>
      <c r="M245" s="170"/>
      <c r="N245" s="161"/>
      <c r="O245" s="161"/>
      <c r="P245" s="161"/>
      <c r="Q245" s="161"/>
      <c r="R245" s="161"/>
      <c r="S245" s="161"/>
      <c r="T245" s="162"/>
      <c r="U245" s="161"/>
      <c r="V245" s="151"/>
      <c r="W245" s="151"/>
      <c r="X245" s="151"/>
      <c r="Y245" s="151"/>
      <c r="Z245" s="151"/>
      <c r="AA245" s="151"/>
      <c r="AB245" s="151"/>
      <c r="AC245" s="151"/>
      <c r="AD245" s="151"/>
      <c r="AE245" s="151" t="s">
        <v>162</v>
      </c>
      <c r="AF245" s="151"/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4" t="str">
        <f>C245</f>
        <v>Podrobnější popis viz. Obecná specifikace navržených výrobků.</v>
      </c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2"/>
      <c r="B246" s="159"/>
      <c r="C246" s="192" t="s">
        <v>49</v>
      </c>
      <c r="D246" s="163"/>
      <c r="E246" s="167">
        <v>1</v>
      </c>
      <c r="F246" s="170"/>
      <c r="G246" s="170"/>
      <c r="H246" s="170"/>
      <c r="I246" s="170"/>
      <c r="J246" s="170"/>
      <c r="K246" s="170"/>
      <c r="L246" s="170"/>
      <c r="M246" s="170"/>
      <c r="N246" s="161"/>
      <c r="O246" s="161"/>
      <c r="P246" s="161"/>
      <c r="Q246" s="161"/>
      <c r="R246" s="161"/>
      <c r="S246" s="161"/>
      <c r="T246" s="162"/>
      <c r="U246" s="161"/>
      <c r="V246" s="151"/>
      <c r="W246" s="151"/>
      <c r="X246" s="151"/>
      <c r="Y246" s="151"/>
      <c r="Z246" s="151"/>
      <c r="AA246" s="151"/>
      <c r="AB246" s="151"/>
      <c r="AC246" s="151"/>
      <c r="AD246" s="151"/>
      <c r="AE246" s="151" t="s">
        <v>107</v>
      </c>
      <c r="AF246" s="151">
        <v>0</v>
      </c>
      <c r="AG246" s="151"/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2">
        <v>82</v>
      </c>
      <c r="B247" s="159" t="s">
        <v>373</v>
      </c>
      <c r="C247" s="191" t="s">
        <v>374</v>
      </c>
      <c r="D247" s="161" t="s">
        <v>169</v>
      </c>
      <c r="E247" s="166">
        <v>1</v>
      </c>
      <c r="F247" s="169">
        <f>H247+J247</f>
        <v>0</v>
      </c>
      <c r="G247" s="170">
        <f>ROUND(E247*F247,2)</f>
        <v>0</v>
      </c>
      <c r="H247" s="170"/>
      <c r="I247" s="170">
        <f>ROUND(E247*H247,2)</f>
        <v>0</v>
      </c>
      <c r="J247" s="170"/>
      <c r="K247" s="170">
        <f>ROUND(E247*J247,2)</f>
        <v>0</v>
      </c>
      <c r="L247" s="170">
        <v>21</v>
      </c>
      <c r="M247" s="170">
        <f>G247*(1+L247/100)</f>
        <v>0</v>
      </c>
      <c r="N247" s="161">
        <v>3.0000000000000001E-3</v>
      </c>
      <c r="O247" s="161">
        <f>ROUND(E247*N247,5)</f>
        <v>3.0000000000000001E-3</v>
      </c>
      <c r="P247" s="161">
        <v>0</v>
      </c>
      <c r="Q247" s="161">
        <f>ROUND(E247*P247,5)</f>
        <v>0</v>
      </c>
      <c r="R247" s="161"/>
      <c r="S247" s="161"/>
      <c r="T247" s="162">
        <v>0</v>
      </c>
      <c r="U247" s="161">
        <f>ROUND(E247*T247,2)</f>
        <v>0</v>
      </c>
      <c r="V247" s="151"/>
      <c r="W247" s="151"/>
      <c r="X247" s="151"/>
      <c r="Y247" s="151"/>
      <c r="Z247" s="151"/>
      <c r="AA247" s="151"/>
      <c r="AB247" s="151"/>
      <c r="AC247" s="151"/>
      <c r="AD247" s="151"/>
      <c r="AE247" s="151" t="s">
        <v>237</v>
      </c>
      <c r="AF247" s="151"/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2"/>
      <c r="B248" s="159"/>
      <c r="C248" s="192" t="s">
        <v>49</v>
      </c>
      <c r="D248" s="163"/>
      <c r="E248" s="167">
        <v>1</v>
      </c>
      <c r="F248" s="170"/>
      <c r="G248" s="170"/>
      <c r="H248" s="170"/>
      <c r="I248" s="170"/>
      <c r="J248" s="170"/>
      <c r="K248" s="170"/>
      <c r="L248" s="170"/>
      <c r="M248" s="170"/>
      <c r="N248" s="161"/>
      <c r="O248" s="161"/>
      <c r="P248" s="161"/>
      <c r="Q248" s="161"/>
      <c r="R248" s="161"/>
      <c r="S248" s="161"/>
      <c r="T248" s="162"/>
      <c r="U248" s="161"/>
      <c r="V248" s="151"/>
      <c r="W248" s="151"/>
      <c r="X248" s="151"/>
      <c r="Y248" s="151"/>
      <c r="Z248" s="151"/>
      <c r="AA248" s="151"/>
      <c r="AB248" s="151"/>
      <c r="AC248" s="151"/>
      <c r="AD248" s="151"/>
      <c r="AE248" s="151" t="s">
        <v>107</v>
      </c>
      <c r="AF248" s="151">
        <v>0</v>
      </c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ht="22.5" outlineLevel="1" x14ac:dyDescent="0.2">
      <c r="A249" s="152">
        <v>83</v>
      </c>
      <c r="B249" s="159" t="s">
        <v>375</v>
      </c>
      <c r="C249" s="191" t="s">
        <v>376</v>
      </c>
      <c r="D249" s="161" t="s">
        <v>169</v>
      </c>
      <c r="E249" s="166">
        <v>1</v>
      </c>
      <c r="F249" s="169">
        <f>H249+J249</f>
        <v>0</v>
      </c>
      <c r="G249" s="170">
        <f>ROUND(E249*F249,2)</f>
        <v>0</v>
      </c>
      <c r="H249" s="170"/>
      <c r="I249" s="170">
        <f>ROUND(E249*H249,2)</f>
        <v>0</v>
      </c>
      <c r="J249" s="170"/>
      <c r="K249" s="170">
        <f>ROUND(E249*J249,2)</f>
        <v>0</v>
      </c>
      <c r="L249" s="170">
        <v>21</v>
      </c>
      <c r="M249" s="170">
        <f>G249*(1+L249/100)</f>
        <v>0</v>
      </c>
      <c r="N249" s="161">
        <v>4.0000000000000001E-3</v>
      </c>
      <c r="O249" s="161">
        <f>ROUND(E249*N249,5)</f>
        <v>4.0000000000000001E-3</v>
      </c>
      <c r="P249" s="161">
        <v>0</v>
      </c>
      <c r="Q249" s="161">
        <f>ROUND(E249*P249,5)</f>
        <v>0</v>
      </c>
      <c r="R249" s="161"/>
      <c r="S249" s="161"/>
      <c r="T249" s="162">
        <v>0</v>
      </c>
      <c r="U249" s="161">
        <f>ROUND(E249*T249,2)</f>
        <v>0</v>
      </c>
      <c r="V249" s="151"/>
      <c r="W249" s="151"/>
      <c r="X249" s="151"/>
      <c r="Y249" s="151"/>
      <c r="Z249" s="151"/>
      <c r="AA249" s="151"/>
      <c r="AB249" s="151"/>
      <c r="AC249" s="151"/>
      <c r="AD249" s="151"/>
      <c r="AE249" s="151" t="s">
        <v>237</v>
      </c>
      <c r="AF249" s="151"/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2"/>
      <c r="B250" s="159"/>
      <c r="C250" s="192" t="s">
        <v>49</v>
      </c>
      <c r="D250" s="163"/>
      <c r="E250" s="167">
        <v>1</v>
      </c>
      <c r="F250" s="170"/>
      <c r="G250" s="170"/>
      <c r="H250" s="170"/>
      <c r="I250" s="170"/>
      <c r="J250" s="170"/>
      <c r="K250" s="170"/>
      <c r="L250" s="170"/>
      <c r="M250" s="170"/>
      <c r="N250" s="161"/>
      <c r="O250" s="161"/>
      <c r="P250" s="161"/>
      <c r="Q250" s="161"/>
      <c r="R250" s="161"/>
      <c r="S250" s="161"/>
      <c r="T250" s="162"/>
      <c r="U250" s="161"/>
      <c r="V250" s="151"/>
      <c r="W250" s="151"/>
      <c r="X250" s="151"/>
      <c r="Y250" s="151"/>
      <c r="Z250" s="151"/>
      <c r="AA250" s="151"/>
      <c r="AB250" s="151"/>
      <c r="AC250" s="151"/>
      <c r="AD250" s="151"/>
      <c r="AE250" s="151" t="s">
        <v>107</v>
      </c>
      <c r="AF250" s="151">
        <v>0</v>
      </c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2">
        <v>84</v>
      </c>
      <c r="B251" s="159" t="s">
        <v>377</v>
      </c>
      <c r="C251" s="191" t="s">
        <v>378</v>
      </c>
      <c r="D251" s="161" t="s">
        <v>169</v>
      </c>
      <c r="E251" s="166">
        <v>9</v>
      </c>
      <c r="F251" s="169">
        <f>H251+J251</f>
        <v>0</v>
      </c>
      <c r="G251" s="170">
        <f>ROUND(E251*F251,2)</f>
        <v>0</v>
      </c>
      <c r="H251" s="170"/>
      <c r="I251" s="170">
        <f>ROUND(E251*H251,2)</f>
        <v>0</v>
      </c>
      <c r="J251" s="170"/>
      <c r="K251" s="170">
        <f>ROUND(E251*J251,2)</f>
        <v>0</v>
      </c>
      <c r="L251" s="170">
        <v>21</v>
      </c>
      <c r="M251" s="170">
        <f>G251*(1+L251/100)</f>
        <v>0</v>
      </c>
      <c r="N251" s="161">
        <v>3.2000000000000001E-2</v>
      </c>
      <c r="O251" s="161">
        <f>ROUND(E251*N251,5)</f>
        <v>0.28799999999999998</v>
      </c>
      <c r="P251" s="161">
        <v>0</v>
      </c>
      <c r="Q251" s="161">
        <f>ROUND(E251*P251,5)</f>
        <v>0</v>
      </c>
      <c r="R251" s="161"/>
      <c r="S251" s="161"/>
      <c r="T251" s="162">
        <v>0</v>
      </c>
      <c r="U251" s="161">
        <f>ROUND(E251*T251,2)</f>
        <v>0</v>
      </c>
      <c r="V251" s="151"/>
      <c r="W251" s="151"/>
      <c r="X251" s="151"/>
      <c r="Y251" s="151"/>
      <c r="Z251" s="151"/>
      <c r="AA251" s="151"/>
      <c r="AB251" s="151"/>
      <c r="AC251" s="151"/>
      <c r="AD251" s="151"/>
      <c r="AE251" s="151" t="s">
        <v>237</v>
      </c>
      <c r="AF251" s="151"/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2"/>
      <c r="B252" s="159"/>
      <c r="C252" s="192" t="s">
        <v>379</v>
      </c>
      <c r="D252" s="163"/>
      <c r="E252" s="167">
        <v>9</v>
      </c>
      <c r="F252" s="170"/>
      <c r="G252" s="170"/>
      <c r="H252" s="170"/>
      <c r="I252" s="170"/>
      <c r="J252" s="170"/>
      <c r="K252" s="170"/>
      <c r="L252" s="170"/>
      <c r="M252" s="170"/>
      <c r="N252" s="161"/>
      <c r="O252" s="161"/>
      <c r="P252" s="161"/>
      <c r="Q252" s="161"/>
      <c r="R252" s="161"/>
      <c r="S252" s="161"/>
      <c r="T252" s="162"/>
      <c r="U252" s="161"/>
      <c r="V252" s="151"/>
      <c r="W252" s="151"/>
      <c r="X252" s="151"/>
      <c r="Y252" s="151"/>
      <c r="Z252" s="151"/>
      <c r="AA252" s="151"/>
      <c r="AB252" s="151"/>
      <c r="AC252" s="151"/>
      <c r="AD252" s="151"/>
      <c r="AE252" s="151" t="s">
        <v>107</v>
      </c>
      <c r="AF252" s="151">
        <v>0</v>
      </c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x14ac:dyDescent="0.2">
      <c r="A253" s="153" t="s">
        <v>100</v>
      </c>
      <c r="B253" s="160" t="s">
        <v>65</v>
      </c>
      <c r="C253" s="193" t="s">
        <v>66</v>
      </c>
      <c r="D253" s="164"/>
      <c r="E253" s="168"/>
      <c r="F253" s="171"/>
      <c r="G253" s="171">
        <f>SUMIF(AE254:AE280,"&lt;&gt;NOR",G254:G280)</f>
        <v>0</v>
      </c>
      <c r="H253" s="171"/>
      <c r="I253" s="171">
        <f>SUM(I254:I280)</f>
        <v>0</v>
      </c>
      <c r="J253" s="171"/>
      <c r="K253" s="171">
        <f>SUM(K254:K280)</f>
        <v>0</v>
      </c>
      <c r="L253" s="171"/>
      <c r="M253" s="171">
        <f>SUM(M254:M280)</f>
        <v>0</v>
      </c>
      <c r="N253" s="164"/>
      <c r="O253" s="164">
        <f>SUM(O254:O280)</f>
        <v>41.562989999999999</v>
      </c>
      <c r="P253" s="164"/>
      <c r="Q253" s="164">
        <f>SUM(Q254:Q280)</f>
        <v>0</v>
      </c>
      <c r="R253" s="164"/>
      <c r="S253" s="164"/>
      <c r="T253" s="165"/>
      <c r="U253" s="164">
        <f>SUM(U254:U280)</f>
        <v>51.48</v>
      </c>
      <c r="AE253" t="s">
        <v>101</v>
      </c>
    </row>
    <row r="254" spans="1:60" outlineLevel="1" x14ac:dyDescent="0.2">
      <c r="A254" s="152">
        <v>85</v>
      </c>
      <c r="B254" s="159" t="s">
        <v>380</v>
      </c>
      <c r="C254" s="191" t="s">
        <v>381</v>
      </c>
      <c r="D254" s="161" t="s">
        <v>194</v>
      </c>
      <c r="E254" s="166">
        <v>138</v>
      </c>
      <c r="F254" s="169">
        <f>H254+J254</f>
        <v>0</v>
      </c>
      <c r="G254" s="170">
        <f>ROUND(E254*F254,2)</f>
        <v>0</v>
      </c>
      <c r="H254" s="170"/>
      <c r="I254" s="170">
        <f>ROUND(E254*H254,2)</f>
        <v>0</v>
      </c>
      <c r="J254" s="170"/>
      <c r="K254" s="170">
        <f>ROUND(E254*J254,2)</f>
        <v>0</v>
      </c>
      <c r="L254" s="170">
        <v>21</v>
      </c>
      <c r="M254" s="170">
        <f>G254*(1+L254/100)</f>
        <v>0</v>
      </c>
      <c r="N254" s="161">
        <v>0</v>
      </c>
      <c r="O254" s="161">
        <f>ROUND(E254*N254,5)</f>
        <v>0</v>
      </c>
      <c r="P254" s="161">
        <v>0</v>
      </c>
      <c r="Q254" s="161">
        <f>ROUND(E254*P254,5)</f>
        <v>0</v>
      </c>
      <c r="R254" s="161"/>
      <c r="S254" s="161"/>
      <c r="T254" s="162">
        <v>0.05</v>
      </c>
      <c r="U254" s="161">
        <f>ROUND(E254*T254,2)</f>
        <v>6.9</v>
      </c>
      <c r="V254" s="151"/>
      <c r="W254" s="151"/>
      <c r="X254" s="151"/>
      <c r="Y254" s="151"/>
      <c r="Z254" s="151"/>
      <c r="AA254" s="151"/>
      <c r="AB254" s="151"/>
      <c r="AC254" s="151"/>
      <c r="AD254" s="151"/>
      <c r="AE254" s="151" t="s">
        <v>105</v>
      </c>
      <c r="AF254" s="151"/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2"/>
      <c r="B255" s="159"/>
      <c r="C255" s="192" t="s">
        <v>382</v>
      </c>
      <c r="D255" s="163"/>
      <c r="E255" s="167">
        <v>69</v>
      </c>
      <c r="F255" s="170"/>
      <c r="G255" s="170"/>
      <c r="H255" s="170"/>
      <c r="I255" s="170"/>
      <c r="J255" s="170"/>
      <c r="K255" s="170"/>
      <c r="L255" s="170"/>
      <c r="M255" s="170"/>
      <c r="N255" s="161"/>
      <c r="O255" s="161"/>
      <c r="P255" s="161"/>
      <c r="Q255" s="161"/>
      <c r="R255" s="161"/>
      <c r="S255" s="161"/>
      <c r="T255" s="162"/>
      <c r="U255" s="161"/>
      <c r="V255" s="151"/>
      <c r="W255" s="151"/>
      <c r="X255" s="151"/>
      <c r="Y255" s="151"/>
      <c r="Z255" s="151"/>
      <c r="AA255" s="151"/>
      <c r="AB255" s="151"/>
      <c r="AC255" s="151"/>
      <c r="AD255" s="151"/>
      <c r="AE255" s="151" t="s">
        <v>107</v>
      </c>
      <c r="AF255" s="151">
        <v>0</v>
      </c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2"/>
      <c r="B256" s="159"/>
      <c r="C256" s="192" t="s">
        <v>383</v>
      </c>
      <c r="D256" s="163"/>
      <c r="E256" s="167">
        <v>69</v>
      </c>
      <c r="F256" s="170"/>
      <c r="G256" s="170"/>
      <c r="H256" s="170"/>
      <c r="I256" s="170"/>
      <c r="J256" s="170"/>
      <c r="K256" s="170"/>
      <c r="L256" s="170"/>
      <c r="M256" s="170"/>
      <c r="N256" s="161"/>
      <c r="O256" s="161"/>
      <c r="P256" s="161"/>
      <c r="Q256" s="161"/>
      <c r="R256" s="161"/>
      <c r="S256" s="161"/>
      <c r="T256" s="162"/>
      <c r="U256" s="161"/>
      <c r="V256" s="151"/>
      <c r="W256" s="151"/>
      <c r="X256" s="151"/>
      <c r="Y256" s="151"/>
      <c r="Z256" s="151"/>
      <c r="AA256" s="151"/>
      <c r="AB256" s="151"/>
      <c r="AC256" s="151"/>
      <c r="AD256" s="151"/>
      <c r="AE256" s="151" t="s">
        <v>107</v>
      </c>
      <c r="AF256" s="151">
        <v>0</v>
      </c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2">
        <v>86</v>
      </c>
      <c r="B257" s="159" t="s">
        <v>384</v>
      </c>
      <c r="C257" s="191" t="s">
        <v>385</v>
      </c>
      <c r="D257" s="161" t="s">
        <v>194</v>
      </c>
      <c r="E257" s="166">
        <v>70.38</v>
      </c>
      <c r="F257" s="169">
        <f>H257+J257</f>
        <v>0</v>
      </c>
      <c r="G257" s="170">
        <f>ROUND(E257*F257,2)</f>
        <v>0</v>
      </c>
      <c r="H257" s="170"/>
      <c r="I257" s="170">
        <f>ROUND(E257*H257,2)</f>
        <v>0</v>
      </c>
      <c r="J257" s="170"/>
      <c r="K257" s="170">
        <f>ROUND(E257*J257,2)</f>
        <v>0</v>
      </c>
      <c r="L257" s="170">
        <v>21</v>
      </c>
      <c r="M257" s="170">
        <f>G257*(1+L257/100)</f>
        <v>0</v>
      </c>
      <c r="N257" s="161">
        <v>4.8000000000000001E-4</v>
      </c>
      <c r="O257" s="161">
        <f>ROUND(E257*N257,5)</f>
        <v>3.3779999999999998E-2</v>
      </c>
      <c r="P257" s="161">
        <v>0</v>
      </c>
      <c r="Q257" s="161">
        <f>ROUND(E257*P257,5)</f>
        <v>0</v>
      </c>
      <c r="R257" s="161"/>
      <c r="S257" s="161"/>
      <c r="T257" s="162">
        <v>0</v>
      </c>
      <c r="U257" s="161">
        <f>ROUND(E257*T257,2)</f>
        <v>0</v>
      </c>
      <c r="V257" s="151"/>
      <c r="W257" s="151"/>
      <c r="X257" s="151"/>
      <c r="Y257" s="151"/>
      <c r="Z257" s="151"/>
      <c r="AA257" s="151"/>
      <c r="AB257" s="151"/>
      <c r="AC257" s="151"/>
      <c r="AD257" s="151"/>
      <c r="AE257" s="151" t="s">
        <v>237</v>
      </c>
      <c r="AF257" s="151"/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2"/>
      <c r="B258" s="159"/>
      <c r="C258" s="192" t="s">
        <v>386</v>
      </c>
      <c r="D258" s="163"/>
      <c r="E258" s="167">
        <v>70.38</v>
      </c>
      <c r="F258" s="170"/>
      <c r="G258" s="170"/>
      <c r="H258" s="170"/>
      <c r="I258" s="170"/>
      <c r="J258" s="170"/>
      <c r="K258" s="170"/>
      <c r="L258" s="170"/>
      <c r="M258" s="170"/>
      <c r="N258" s="161"/>
      <c r="O258" s="161"/>
      <c r="P258" s="161"/>
      <c r="Q258" s="161"/>
      <c r="R258" s="161"/>
      <c r="S258" s="161"/>
      <c r="T258" s="162"/>
      <c r="U258" s="161"/>
      <c r="V258" s="151"/>
      <c r="W258" s="151"/>
      <c r="X258" s="151"/>
      <c r="Y258" s="151"/>
      <c r="Z258" s="151"/>
      <c r="AA258" s="151"/>
      <c r="AB258" s="151"/>
      <c r="AC258" s="151"/>
      <c r="AD258" s="151"/>
      <c r="AE258" s="151" t="s">
        <v>107</v>
      </c>
      <c r="AF258" s="151">
        <v>0</v>
      </c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2">
        <v>87</v>
      </c>
      <c r="B259" s="159" t="s">
        <v>387</v>
      </c>
      <c r="C259" s="191" t="s">
        <v>388</v>
      </c>
      <c r="D259" s="161" t="s">
        <v>194</v>
      </c>
      <c r="E259" s="166">
        <v>70.38</v>
      </c>
      <c r="F259" s="169">
        <f>H259+J259</f>
        <v>0</v>
      </c>
      <c r="G259" s="170">
        <f>ROUND(E259*F259,2)</f>
        <v>0</v>
      </c>
      <c r="H259" s="170"/>
      <c r="I259" s="170">
        <f>ROUND(E259*H259,2)</f>
        <v>0</v>
      </c>
      <c r="J259" s="170"/>
      <c r="K259" s="170">
        <f>ROUND(E259*J259,2)</f>
        <v>0</v>
      </c>
      <c r="L259" s="170">
        <v>21</v>
      </c>
      <c r="M259" s="170">
        <f>G259*(1+L259/100)</f>
        <v>0</v>
      </c>
      <c r="N259" s="161">
        <v>8.0000000000000004E-4</v>
      </c>
      <c r="O259" s="161">
        <f>ROUND(E259*N259,5)</f>
        <v>5.6300000000000003E-2</v>
      </c>
      <c r="P259" s="161">
        <v>0</v>
      </c>
      <c r="Q259" s="161">
        <f>ROUND(E259*P259,5)</f>
        <v>0</v>
      </c>
      <c r="R259" s="161"/>
      <c r="S259" s="161"/>
      <c r="T259" s="162">
        <v>0</v>
      </c>
      <c r="U259" s="161">
        <f>ROUND(E259*T259,2)</f>
        <v>0</v>
      </c>
      <c r="V259" s="151"/>
      <c r="W259" s="151"/>
      <c r="X259" s="151"/>
      <c r="Y259" s="151"/>
      <c r="Z259" s="151"/>
      <c r="AA259" s="151"/>
      <c r="AB259" s="151"/>
      <c r="AC259" s="151"/>
      <c r="AD259" s="151"/>
      <c r="AE259" s="151" t="s">
        <v>237</v>
      </c>
      <c r="AF259" s="151"/>
      <c r="AG259" s="151"/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2"/>
      <c r="B260" s="159"/>
      <c r="C260" s="192" t="s">
        <v>389</v>
      </c>
      <c r="D260" s="163"/>
      <c r="E260" s="167">
        <v>70.38</v>
      </c>
      <c r="F260" s="170"/>
      <c r="G260" s="170"/>
      <c r="H260" s="170"/>
      <c r="I260" s="170"/>
      <c r="J260" s="170"/>
      <c r="K260" s="170"/>
      <c r="L260" s="170"/>
      <c r="M260" s="170"/>
      <c r="N260" s="161"/>
      <c r="O260" s="161"/>
      <c r="P260" s="161"/>
      <c r="Q260" s="161"/>
      <c r="R260" s="161"/>
      <c r="S260" s="161"/>
      <c r="T260" s="162"/>
      <c r="U260" s="161"/>
      <c r="V260" s="151"/>
      <c r="W260" s="151"/>
      <c r="X260" s="151"/>
      <c r="Y260" s="151"/>
      <c r="Z260" s="151"/>
      <c r="AA260" s="151"/>
      <c r="AB260" s="151"/>
      <c r="AC260" s="151"/>
      <c r="AD260" s="151"/>
      <c r="AE260" s="151" t="s">
        <v>107</v>
      </c>
      <c r="AF260" s="151">
        <v>0</v>
      </c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2">
        <v>88</v>
      </c>
      <c r="B261" s="159" t="s">
        <v>390</v>
      </c>
      <c r="C261" s="191" t="s">
        <v>391</v>
      </c>
      <c r="D261" s="161" t="s">
        <v>104</v>
      </c>
      <c r="E261" s="166">
        <v>11.385</v>
      </c>
      <c r="F261" s="169">
        <f>H261+J261</f>
        <v>0</v>
      </c>
      <c r="G261" s="170">
        <f>ROUND(E261*F261,2)</f>
        <v>0</v>
      </c>
      <c r="H261" s="170"/>
      <c r="I261" s="170">
        <f>ROUND(E261*H261,2)</f>
        <v>0</v>
      </c>
      <c r="J261" s="170"/>
      <c r="K261" s="170">
        <f>ROUND(E261*J261,2)</f>
        <v>0</v>
      </c>
      <c r="L261" s="170">
        <v>21</v>
      </c>
      <c r="M261" s="170">
        <f>G261*(1+L261/100)</f>
        <v>0</v>
      </c>
      <c r="N261" s="161">
        <v>1.665</v>
      </c>
      <c r="O261" s="161">
        <f>ROUND(E261*N261,5)</f>
        <v>18.956029999999998</v>
      </c>
      <c r="P261" s="161">
        <v>0</v>
      </c>
      <c r="Q261" s="161">
        <f>ROUND(E261*P261,5)</f>
        <v>0</v>
      </c>
      <c r="R261" s="161"/>
      <c r="S261" s="161"/>
      <c r="T261" s="162">
        <v>0.92</v>
      </c>
      <c r="U261" s="161">
        <f>ROUND(E261*T261,2)</f>
        <v>10.47</v>
      </c>
      <c r="V261" s="151"/>
      <c r="W261" s="151"/>
      <c r="X261" s="151"/>
      <c r="Y261" s="151"/>
      <c r="Z261" s="151"/>
      <c r="AA261" s="151"/>
      <c r="AB261" s="151"/>
      <c r="AC261" s="151"/>
      <c r="AD261" s="151"/>
      <c r="AE261" s="151" t="s">
        <v>105</v>
      </c>
      <c r="AF261" s="151"/>
      <c r="AG261" s="151"/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2"/>
      <c r="B262" s="159"/>
      <c r="C262" s="250" t="s">
        <v>392</v>
      </c>
      <c r="D262" s="251"/>
      <c r="E262" s="252"/>
      <c r="F262" s="253"/>
      <c r="G262" s="254"/>
      <c r="H262" s="170"/>
      <c r="I262" s="170"/>
      <c r="J262" s="170"/>
      <c r="K262" s="170"/>
      <c r="L262" s="170"/>
      <c r="M262" s="170"/>
      <c r="N262" s="161"/>
      <c r="O262" s="161"/>
      <c r="P262" s="161"/>
      <c r="Q262" s="161"/>
      <c r="R262" s="161"/>
      <c r="S262" s="161"/>
      <c r="T262" s="162"/>
      <c r="U262" s="161"/>
      <c r="V262" s="151"/>
      <c r="W262" s="151"/>
      <c r="X262" s="151"/>
      <c r="Y262" s="151"/>
      <c r="Z262" s="151"/>
      <c r="AA262" s="151"/>
      <c r="AB262" s="151"/>
      <c r="AC262" s="151"/>
      <c r="AD262" s="151"/>
      <c r="AE262" s="151" t="s">
        <v>162</v>
      </c>
      <c r="AF262" s="151"/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4" t="str">
        <f>C262</f>
        <v>Změna frakce kameniva na 4-8 mm.</v>
      </c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2"/>
      <c r="B263" s="159"/>
      <c r="C263" s="192" t="s">
        <v>393</v>
      </c>
      <c r="D263" s="163"/>
      <c r="E263" s="167">
        <v>3.105</v>
      </c>
      <c r="F263" s="170"/>
      <c r="G263" s="170"/>
      <c r="H263" s="170"/>
      <c r="I263" s="170"/>
      <c r="J263" s="170"/>
      <c r="K263" s="170"/>
      <c r="L263" s="170"/>
      <c r="M263" s="170"/>
      <c r="N263" s="161"/>
      <c r="O263" s="161"/>
      <c r="P263" s="161"/>
      <c r="Q263" s="161"/>
      <c r="R263" s="161"/>
      <c r="S263" s="161"/>
      <c r="T263" s="162"/>
      <c r="U263" s="161"/>
      <c r="V263" s="151"/>
      <c r="W263" s="151"/>
      <c r="X263" s="151"/>
      <c r="Y263" s="151"/>
      <c r="Z263" s="151"/>
      <c r="AA263" s="151"/>
      <c r="AB263" s="151"/>
      <c r="AC263" s="151"/>
      <c r="AD263" s="151"/>
      <c r="AE263" s="151" t="s">
        <v>107</v>
      </c>
      <c r="AF263" s="151">
        <v>0</v>
      </c>
      <c r="AG263" s="151"/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2"/>
      <c r="B264" s="159"/>
      <c r="C264" s="192" t="s">
        <v>394</v>
      </c>
      <c r="D264" s="163"/>
      <c r="E264" s="167">
        <v>8.2799999999999994</v>
      </c>
      <c r="F264" s="170"/>
      <c r="G264" s="170"/>
      <c r="H264" s="170"/>
      <c r="I264" s="170"/>
      <c r="J264" s="170"/>
      <c r="K264" s="170"/>
      <c r="L264" s="170"/>
      <c r="M264" s="170"/>
      <c r="N264" s="161"/>
      <c r="O264" s="161"/>
      <c r="P264" s="161"/>
      <c r="Q264" s="161"/>
      <c r="R264" s="161"/>
      <c r="S264" s="161"/>
      <c r="T264" s="162"/>
      <c r="U264" s="161"/>
      <c r="V264" s="151"/>
      <c r="W264" s="151"/>
      <c r="X264" s="151"/>
      <c r="Y264" s="151"/>
      <c r="Z264" s="151"/>
      <c r="AA264" s="151"/>
      <c r="AB264" s="151"/>
      <c r="AC264" s="151"/>
      <c r="AD264" s="151"/>
      <c r="AE264" s="151" t="s">
        <v>107</v>
      </c>
      <c r="AF264" s="151">
        <v>0</v>
      </c>
      <c r="AG264" s="151"/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2">
        <v>89</v>
      </c>
      <c r="B265" s="159" t="s">
        <v>390</v>
      </c>
      <c r="C265" s="191" t="s">
        <v>391</v>
      </c>
      <c r="D265" s="161" t="s">
        <v>104</v>
      </c>
      <c r="E265" s="166">
        <v>13.455</v>
      </c>
      <c r="F265" s="169">
        <f>H265+J265</f>
        <v>0</v>
      </c>
      <c r="G265" s="170">
        <f>ROUND(E265*F265,2)</f>
        <v>0</v>
      </c>
      <c r="H265" s="170"/>
      <c r="I265" s="170">
        <f>ROUND(E265*H265,2)</f>
        <v>0</v>
      </c>
      <c r="J265" s="170"/>
      <c r="K265" s="170">
        <f>ROUND(E265*J265,2)</f>
        <v>0</v>
      </c>
      <c r="L265" s="170">
        <v>21</v>
      </c>
      <c r="M265" s="170">
        <f>G265*(1+L265/100)</f>
        <v>0</v>
      </c>
      <c r="N265" s="161">
        <v>1.665</v>
      </c>
      <c r="O265" s="161">
        <f>ROUND(E265*N265,5)</f>
        <v>22.40258</v>
      </c>
      <c r="P265" s="161">
        <v>0</v>
      </c>
      <c r="Q265" s="161">
        <f>ROUND(E265*P265,5)</f>
        <v>0</v>
      </c>
      <c r="R265" s="161"/>
      <c r="S265" s="161"/>
      <c r="T265" s="162">
        <v>0.92</v>
      </c>
      <c r="U265" s="161">
        <f>ROUND(E265*T265,2)</f>
        <v>12.38</v>
      </c>
      <c r="V265" s="151"/>
      <c r="W265" s="151"/>
      <c r="X265" s="151"/>
      <c r="Y265" s="151"/>
      <c r="Z265" s="151"/>
      <c r="AA265" s="151"/>
      <c r="AB265" s="151"/>
      <c r="AC265" s="151"/>
      <c r="AD265" s="151"/>
      <c r="AE265" s="151" t="s">
        <v>105</v>
      </c>
      <c r="AF265" s="151"/>
      <c r="AG265" s="151"/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2"/>
      <c r="B266" s="159"/>
      <c r="C266" s="250" t="s">
        <v>395</v>
      </c>
      <c r="D266" s="251"/>
      <c r="E266" s="252"/>
      <c r="F266" s="253"/>
      <c r="G266" s="254"/>
      <c r="H266" s="170"/>
      <c r="I266" s="170"/>
      <c r="J266" s="170"/>
      <c r="K266" s="170"/>
      <c r="L266" s="170"/>
      <c r="M266" s="170"/>
      <c r="N266" s="161"/>
      <c r="O266" s="161"/>
      <c r="P266" s="161"/>
      <c r="Q266" s="161"/>
      <c r="R266" s="161"/>
      <c r="S266" s="161"/>
      <c r="T266" s="162"/>
      <c r="U266" s="161"/>
      <c r="V266" s="151"/>
      <c r="W266" s="151"/>
      <c r="X266" s="151"/>
      <c r="Y266" s="151"/>
      <c r="Z266" s="151"/>
      <c r="AA266" s="151"/>
      <c r="AB266" s="151"/>
      <c r="AC266" s="151"/>
      <c r="AD266" s="151"/>
      <c r="AE266" s="151" t="s">
        <v>162</v>
      </c>
      <c r="AF266" s="151"/>
      <c r="AG266" s="151"/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4" t="str">
        <f>C266</f>
        <v>Frakce kameniva 8-16 mm.</v>
      </c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2"/>
      <c r="B267" s="159"/>
      <c r="C267" s="192" t="s">
        <v>396</v>
      </c>
      <c r="D267" s="163"/>
      <c r="E267" s="167">
        <v>5.1749999999999998</v>
      </c>
      <c r="F267" s="170"/>
      <c r="G267" s="170"/>
      <c r="H267" s="170"/>
      <c r="I267" s="170"/>
      <c r="J267" s="170"/>
      <c r="K267" s="170"/>
      <c r="L267" s="170"/>
      <c r="M267" s="170"/>
      <c r="N267" s="161"/>
      <c r="O267" s="161"/>
      <c r="P267" s="161"/>
      <c r="Q267" s="161"/>
      <c r="R267" s="161"/>
      <c r="S267" s="161"/>
      <c r="T267" s="162"/>
      <c r="U267" s="161"/>
      <c r="V267" s="151"/>
      <c r="W267" s="151"/>
      <c r="X267" s="151"/>
      <c r="Y267" s="151"/>
      <c r="Z267" s="151"/>
      <c r="AA267" s="151"/>
      <c r="AB267" s="151"/>
      <c r="AC267" s="151"/>
      <c r="AD267" s="151"/>
      <c r="AE267" s="151" t="s">
        <v>107</v>
      </c>
      <c r="AF267" s="151">
        <v>0</v>
      </c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2"/>
      <c r="B268" s="159"/>
      <c r="C268" s="192" t="s">
        <v>394</v>
      </c>
      <c r="D268" s="163"/>
      <c r="E268" s="167">
        <v>8.2799999999999994</v>
      </c>
      <c r="F268" s="170"/>
      <c r="G268" s="170"/>
      <c r="H268" s="170"/>
      <c r="I268" s="170"/>
      <c r="J268" s="170"/>
      <c r="K268" s="170"/>
      <c r="L268" s="170"/>
      <c r="M268" s="170"/>
      <c r="N268" s="161"/>
      <c r="O268" s="161"/>
      <c r="P268" s="161"/>
      <c r="Q268" s="161"/>
      <c r="R268" s="161"/>
      <c r="S268" s="161"/>
      <c r="T268" s="162"/>
      <c r="U268" s="161"/>
      <c r="V268" s="151"/>
      <c r="W268" s="151"/>
      <c r="X268" s="151"/>
      <c r="Y268" s="151"/>
      <c r="Z268" s="151"/>
      <c r="AA268" s="151"/>
      <c r="AB268" s="151"/>
      <c r="AC268" s="151"/>
      <c r="AD268" s="151"/>
      <c r="AE268" s="151" t="s">
        <v>107</v>
      </c>
      <c r="AF268" s="151">
        <v>0</v>
      </c>
      <c r="AG268" s="151"/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2">
        <v>90</v>
      </c>
      <c r="B269" s="159" t="s">
        <v>397</v>
      </c>
      <c r="C269" s="191" t="s">
        <v>398</v>
      </c>
      <c r="D269" s="161" t="s">
        <v>141</v>
      </c>
      <c r="E269" s="166">
        <v>282.89999999999998</v>
      </c>
      <c r="F269" s="169">
        <f>H269+J269</f>
        <v>0</v>
      </c>
      <c r="G269" s="170">
        <f>ROUND(E269*F269,2)</f>
        <v>0</v>
      </c>
      <c r="H269" s="170"/>
      <c r="I269" s="170">
        <f>ROUND(E269*H269,2)</f>
        <v>0</v>
      </c>
      <c r="J269" s="170"/>
      <c r="K269" s="170">
        <f>ROUND(E269*J269,2)</f>
        <v>0</v>
      </c>
      <c r="L269" s="170">
        <v>21</v>
      </c>
      <c r="M269" s="170">
        <f>G269*(1+L269/100)</f>
        <v>0</v>
      </c>
      <c r="N269" s="161">
        <v>1.7000000000000001E-4</v>
      </c>
      <c r="O269" s="161">
        <f>ROUND(E269*N269,5)</f>
        <v>4.8090000000000001E-2</v>
      </c>
      <c r="P269" s="161">
        <v>0</v>
      </c>
      <c r="Q269" s="161">
        <f>ROUND(E269*P269,5)</f>
        <v>0</v>
      </c>
      <c r="R269" s="161"/>
      <c r="S269" s="161"/>
      <c r="T269" s="162">
        <v>7.4999999999999997E-2</v>
      </c>
      <c r="U269" s="161">
        <f>ROUND(E269*T269,2)</f>
        <v>21.22</v>
      </c>
      <c r="V269" s="151"/>
      <c r="W269" s="151"/>
      <c r="X269" s="151"/>
      <c r="Y269" s="151"/>
      <c r="Z269" s="151"/>
      <c r="AA269" s="151"/>
      <c r="AB269" s="151"/>
      <c r="AC269" s="151"/>
      <c r="AD269" s="151"/>
      <c r="AE269" s="151" t="s">
        <v>105</v>
      </c>
      <c r="AF269" s="151"/>
      <c r="AG269" s="151"/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2"/>
      <c r="B270" s="159"/>
      <c r="C270" s="192" t="s">
        <v>399</v>
      </c>
      <c r="D270" s="163"/>
      <c r="E270" s="167">
        <v>117.3</v>
      </c>
      <c r="F270" s="170"/>
      <c r="G270" s="170"/>
      <c r="H270" s="170"/>
      <c r="I270" s="170"/>
      <c r="J270" s="170"/>
      <c r="K270" s="170"/>
      <c r="L270" s="170"/>
      <c r="M270" s="170"/>
      <c r="N270" s="161"/>
      <c r="O270" s="161"/>
      <c r="P270" s="161"/>
      <c r="Q270" s="161"/>
      <c r="R270" s="161"/>
      <c r="S270" s="161"/>
      <c r="T270" s="162"/>
      <c r="U270" s="161"/>
      <c r="V270" s="151"/>
      <c r="W270" s="151"/>
      <c r="X270" s="151"/>
      <c r="Y270" s="151"/>
      <c r="Z270" s="151"/>
      <c r="AA270" s="151"/>
      <c r="AB270" s="151"/>
      <c r="AC270" s="151"/>
      <c r="AD270" s="151"/>
      <c r="AE270" s="151" t="s">
        <v>107</v>
      </c>
      <c r="AF270" s="151">
        <v>0</v>
      </c>
      <c r="AG270" s="151"/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2"/>
      <c r="B271" s="159"/>
      <c r="C271" s="192" t="s">
        <v>400</v>
      </c>
      <c r="D271" s="163"/>
      <c r="E271" s="167">
        <v>165.6</v>
      </c>
      <c r="F271" s="170"/>
      <c r="G271" s="170"/>
      <c r="H271" s="170"/>
      <c r="I271" s="170"/>
      <c r="J271" s="170"/>
      <c r="K271" s="170"/>
      <c r="L271" s="170"/>
      <c r="M271" s="170"/>
      <c r="N271" s="161"/>
      <c r="O271" s="161"/>
      <c r="P271" s="161"/>
      <c r="Q271" s="161"/>
      <c r="R271" s="161"/>
      <c r="S271" s="161"/>
      <c r="T271" s="162"/>
      <c r="U271" s="161"/>
      <c r="V271" s="151"/>
      <c r="W271" s="151"/>
      <c r="X271" s="151"/>
      <c r="Y271" s="151"/>
      <c r="Z271" s="151"/>
      <c r="AA271" s="151"/>
      <c r="AB271" s="151"/>
      <c r="AC271" s="151"/>
      <c r="AD271" s="151"/>
      <c r="AE271" s="151" t="s">
        <v>107</v>
      </c>
      <c r="AF271" s="151">
        <v>0</v>
      </c>
      <c r="AG271" s="151"/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2">
        <v>91</v>
      </c>
      <c r="B272" s="159" t="s">
        <v>401</v>
      </c>
      <c r="C272" s="191" t="s">
        <v>402</v>
      </c>
      <c r="D272" s="161" t="s">
        <v>141</v>
      </c>
      <c r="E272" s="166">
        <v>325.33499999999998</v>
      </c>
      <c r="F272" s="169">
        <f>H272+J272</f>
        <v>0</v>
      </c>
      <c r="G272" s="170">
        <f>ROUND(E272*F272,2)</f>
        <v>0</v>
      </c>
      <c r="H272" s="170"/>
      <c r="I272" s="170">
        <f>ROUND(E272*H272,2)</f>
        <v>0</v>
      </c>
      <c r="J272" s="170"/>
      <c r="K272" s="170">
        <f>ROUND(E272*J272,2)</f>
        <v>0</v>
      </c>
      <c r="L272" s="170">
        <v>21</v>
      </c>
      <c r="M272" s="170">
        <f>G272*(1+L272/100)</f>
        <v>0</v>
      </c>
      <c r="N272" s="161">
        <v>2.0000000000000001E-4</v>
      </c>
      <c r="O272" s="161">
        <f>ROUND(E272*N272,5)</f>
        <v>6.5070000000000003E-2</v>
      </c>
      <c r="P272" s="161">
        <v>0</v>
      </c>
      <c r="Q272" s="161">
        <f>ROUND(E272*P272,5)</f>
        <v>0</v>
      </c>
      <c r="R272" s="161"/>
      <c r="S272" s="161"/>
      <c r="T272" s="162">
        <v>0</v>
      </c>
      <c r="U272" s="161">
        <f>ROUND(E272*T272,2)</f>
        <v>0</v>
      </c>
      <c r="V272" s="151"/>
      <c r="W272" s="151"/>
      <c r="X272" s="151"/>
      <c r="Y272" s="151"/>
      <c r="Z272" s="151"/>
      <c r="AA272" s="151"/>
      <c r="AB272" s="151"/>
      <c r="AC272" s="151"/>
      <c r="AD272" s="151"/>
      <c r="AE272" s="151" t="s">
        <v>237</v>
      </c>
      <c r="AF272" s="151"/>
      <c r="AG272" s="151"/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2"/>
      <c r="B273" s="159"/>
      <c r="C273" s="192" t="s">
        <v>403</v>
      </c>
      <c r="D273" s="163"/>
      <c r="E273" s="167">
        <v>134.89500000000001</v>
      </c>
      <c r="F273" s="170"/>
      <c r="G273" s="170"/>
      <c r="H273" s="170"/>
      <c r="I273" s="170"/>
      <c r="J273" s="170"/>
      <c r="K273" s="170"/>
      <c r="L273" s="170"/>
      <c r="M273" s="170"/>
      <c r="N273" s="161"/>
      <c r="O273" s="161"/>
      <c r="P273" s="161"/>
      <c r="Q273" s="161"/>
      <c r="R273" s="161"/>
      <c r="S273" s="161"/>
      <c r="T273" s="162"/>
      <c r="U273" s="161"/>
      <c r="V273" s="151"/>
      <c r="W273" s="151"/>
      <c r="X273" s="151"/>
      <c r="Y273" s="151"/>
      <c r="Z273" s="151"/>
      <c r="AA273" s="151"/>
      <c r="AB273" s="151"/>
      <c r="AC273" s="151"/>
      <c r="AD273" s="151"/>
      <c r="AE273" s="151" t="s">
        <v>107</v>
      </c>
      <c r="AF273" s="151">
        <v>0</v>
      </c>
      <c r="AG273" s="151"/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2"/>
      <c r="B274" s="159"/>
      <c r="C274" s="192" t="s">
        <v>404</v>
      </c>
      <c r="D274" s="163"/>
      <c r="E274" s="167">
        <v>190.44</v>
      </c>
      <c r="F274" s="170"/>
      <c r="G274" s="170"/>
      <c r="H274" s="170"/>
      <c r="I274" s="170"/>
      <c r="J274" s="170"/>
      <c r="K274" s="170"/>
      <c r="L274" s="170"/>
      <c r="M274" s="170"/>
      <c r="N274" s="161"/>
      <c r="O274" s="161"/>
      <c r="P274" s="161"/>
      <c r="Q274" s="161"/>
      <c r="R274" s="161"/>
      <c r="S274" s="161"/>
      <c r="T274" s="162"/>
      <c r="U274" s="161"/>
      <c r="V274" s="151"/>
      <c r="W274" s="151"/>
      <c r="X274" s="151"/>
      <c r="Y274" s="151"/>
      <c r="Z274" s="151"/>
      <c r="AA274" s="151"/>
      <c r="AB274" s="151"/>
      <c r="AC274" s="151"/>
      <c r="AD274" s="151"/>
      <c r="AE274" s="151" t="s">
        <v>107</v>
      </c>
      <c r="AF274" s="151">
        <v>0</v>
      </c>
      <c r="AG274" s="151"/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ht="22.5" outlineLevel="1" x14ac:dyDescent="0.2">
      <c r="A275" s="152">
        <v>92</v>
      </c>
      <c r="B275" s="159" t="s">
        <v>405</v>
      </c>
      <c r="C275" s="191" t="s">
        <v>406</v>
      </c>
      <c r="D275" s="161" t="s">
        <v>169</v>
      </c>
      <c r="E275" s="166">
        <v>1</v>
      </c>
      <c r="F275" s="169">
        <f>H275+J275</f>
        <v>0</v>
      </c>
      <c r="G275" s="170">
        <f>ROUND(E275*F275,2)</f>
        <v>0</v>
      </c>
      <c r="H275" s="170"/>
      <c r="I275" s="170">
        <f>ROUND(E275*H275,2)</f>
        <v>0</v>
      </c>
      <c r="J275" s="170"/>
      <c r="K275" s="170">
        <f>ROUND(E275*J275,2)</f>
        <v>0</v>
      </c>
      <c r="L275" s="170">
        <v>21</v>
      </c>
      <c r="M275" s="170">
        <f>G275*(1+L275/100)</f>
        <v>0</v>
      </c>
      <c r="N275" s="161">
        <v>7.1000000000000002E-4</v>
      </c>
      <c r="O275" s="161">
        <f>ROUND(E275*N275,5)</f>
        <v>7.1000000000000002E-4</v>
      </c>
      <c r="P275" s="161">
        <v>0</v>
      </c>
      <c r="Q275" s="161">
        <f>ROUND(E275*P275,5)</f>
        <v>0</v>
      </c>
      <c r="R275" s="161"/>
      <c r="S275" s="161"/>
      <c r="T275" s="162">
        <v>0.33</v>
      </c>
      <c r="U275" s="161">
        <f>ROUND(E275*T275,2)</f>
        <v>0.33</v>
      </c>
      <c r="V275" s="151"/>
      <c r="W275" s="151"/>
      <c r="X275" s="151"/>
      <c r="Y275" s="151"/>
      <c r="Z275" s="151"/>
      <c r="AA275" s="151"/>
      <c r="AB275" s="151"/>
      <c r="AC275" s="151"/>
      <c r="AD275" s="151"/>
      <c r="AE275" s="151" t="s">
        <v>105</v>
      </c>
      <c r="AF275" s="151"/>
      <c r="AG275" s="151"/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2"/>
      <c r="B276" s="159"/>
      <c r="C276" s="192" t="s">
        <v>49</v>
      </c>
      <c r="D276" s="163"/>
      <c r="E276" s="167">
        <v>1</v>
      </c>
      <c r="F276" s="170"/>
      <c r="G276" s="170"/>
      <c r="H276" s="170"/>
      <c r="I276" s="170"/>
      <c r="J276" s="170"/>
      <c r="K276" s="170"/>
      <c r="L276" s="170"/>
      <c r="M276" s="170"/>
      <c r="N276" s="161"/>
      <c r="O276" s="161"/>
      <c r="P276" s="161"/>
      <c r="Q276" s="161"/>
      <c r="R276" s="161"/>
      <c r="S276" s="161"/>
      <c r="T276" s="162"/>
      <c r="U276" s="161"/>
      <c r="V276" s="151"/>
      <c r="W276" s="151"/>
      <c r="X276" s="151"/>
      <c r="Y276" s="151"/>
      <c r="Z276" s="151"/>
      <c r="AA276" s="151"/>
      <c r="AB276" s="151"/>
      <c r="AC276" s="151"/>
      <c r="AD276" s="151"/>
      <c r="AE276" s="151" t="s">
        <v>107</v>
      </c>
      <c r="AF276" s="151">
        <v>0</v>
      </c>
      <c r="AG276" s="151"/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ht="22.5" outlineLevel="1" x14ac:dyDescent="0.2">
      <c r="A277" s="152">
        <v>93</v>
      </c>
      <c r="B277" s="159" t="s">
        <v>407</v>
      </c>
      <c r="C277" s="191" t="s">
        <v>408</v>
      </c>
      <c r="D277" s="161" t="s">
        <v>169</v>
      </c>
      <c r="E277" s="166">
        <v>1</v>
      </c>
      <c r="F277" s="169">
        <f>H277+J277</f>
        <v>0</v>
      </c>
      <c r="G277" s="170">
        <f>ROUND(E277*F277,2)</f>
        <v>0</v>
      </c>
      <c r="H277" s="170"/>
      <c r="I277" s="170">
        <f>ROUND(E277*H277,2)</f>
        <v>0</v>
      </c>
      <c r="J277" s="170"/>
      <c r="K277" s="170">
        <f>ROUND(E277*J277,2)</f>
        <v>0</v>
      </c>
      <c r="L277" s="170">
        <v>21</v>
      </c>
      <c r="M277" s="170">
        <f>G277*(1+L277/100)</f>
        <v>0</v>
      </c>
      <c r="N277" s="161">
        <v>1.0000000000000001E-5</v>
      </c>
      <c r="O277" s="161">
        <f>ROUND(E277*N277,5)</f>
        <v>1.0000000000000001E-5</v>
      </c>
      <c r="P277" s="161">
        <v>0</v>
      </c>
      <c r="Q277" s="161">
        <f>ROUND(E277*P277,5)</f>
        <v>0</v>
      </c>
      <c r="R277" s="161"/>
      <c r="S277" s="161"/>
      <c r="T277" s="162">
        <v>0.17599999999999999</v>
      </c>
      <c r="U277" s="161">
        <f>ROUND(E277*T277,2)</f>
        <v>0.18</v>
      </c>
      <c r="V277" s="151"/>
      <c r="W277" s="151"/>
      <c r="X277" s="151"/>
      <c r="Y277" s="151"/>
      <c r="Z277" s="151"/>
      <c r="AA277" s="151"/>
      <c r="AB277" s="151"/>
      <c r="AC277" s="151"/>
      <c r="AD277" s="151"/>
      <c r="AE277" s="151" t="s">
        <v>105</v>
      </c>
      <c r="AF277" s="151"/>
      <c r="AG277" s="151"/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2"/>
      <c r="B278" s="159"/>
      <c r="C278" s="192" t="s">
        <v>49</v>
      </c>
      <c r="D278" s="163"/>
      <c r="E278" s="167">
        <v>1</v>
      </c>
      <c r="F278" s="170"/>
      <c r="G278" s="170"/>
      <c r="H278" s="170"/>
      <c r="I278" s="170"/>
      <c r="J278" s="170"/>
      <c r="K278" s="170"/>
      <c r="L278" s="170"/>
      <c r="M278" s="170"/>
      <c r="N278" s="161"/>
      <c r="O278" s="161"/>
      <c r="P278" s="161"/>
      <c r="Q278" s="161"/>
      <c r="R278" s="161"/>
      <c r="S278" s="161"/>
      <c r="T278" s="162"/>
      <c r="U278" s="161"/>
      <c r="V278" s="151"/>
      <c r="W278" s="151"/>
      <c r="X278" s="151"/>
      <c r="Y278" s="151"/>
      <c r="Z278" s="151"/>
      <c r="AA278" s="151"/>
      <c r="AB278" s="151"/>
      <c r="AC278" s="151"/>
      <c r="AD278" s="151"/>
      <c r="AE278" s="151" t="s">
        <v>107</v>
      </c>
      <c r="AF278" s="151">
        <v>0</v>
      </c>
      <c r="AG278" s="151"/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2">
        <v>94</v>
      </c>
      <c r="B279" s="159" t="s">
        <v>409</v>
      </c>
      <c r="C279" s="191" t="s">
        <v>410</v>
      </c>
      <c r="D279" s="161" t="s">
        <v>169</v>
      </c>
      <c r="E279" s="166">
        <v>1</v>
      </c>
      <c r="F279" s="169">
        <f>H279+J279</f>
        <v>0</v>
      </c>
      <c r="G279" s="170">
        <f>ROUND(E279*F279,2)</f>
        <v>0</v>
      </c>
      <c r="H279" s="170"/>
      <c r="I279" s="170">
        <f>ROUND(E279*H279,2)</f>
        <v>0</v>
      </c>
      <c r="J279" s="170"/>
      <c r="K279" s="170">
        <f>ROUND(E279*J279,2)</f>
        <v>0</v>
      </c>
      <c r="L279" s="170">
        <v>21</v>
      </c>
      <c r="M279" s="170">
        <f>G279*(1+L279/100)</f>
        <v>0</v>
      </c>
      <c r="N279" s="161">
        <v>4.2000000000000002E-4</v>
      </c>
      <c r="O279" s="161">
        <f>ROUND(E279*N279,5)</f>
        <v>4.2000000000000002E-4</v>
      </c>
      <c r="P279" s="161">
        <v>0</v>
      </c>
      <c r="Q279" s="161">
        <f>ROUND(E279*P279,5)</f>
        <v>0</v>
      </c>
      <c r="R279" s="161"/>
      <c r="S279" s="161"/>
      <c r="T279" s="162">
        <v>0</v>
      </c>
      <c r="U279" s="161">
        <f>ROUND(E279*T279,2)</f>
        <v>0</v>
      </c>
      <c r="V279" s="151"/>
      <c r="W279" s="151"/>
      <c r="X279" s="151"/>
      <c r="Y279" s="151"/>
      <c r="Z279" s="151"/>
      <c r="AA279" s="151"/>
      <c r="AB279" s="151"/>
      <c r="AC279" s="151"/>
      <c r="AD279" s="151"/>
      <c r="AE279" s="151" t="s">
        <v>237</v>
      </c>
      <c r="AF279" s="151"/>
      <c r="AG279" s="151"/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2"/>
      <c r="B280" s="159"/>
      <c r="C280" s="192" t="s">
        <v>49</v>
      </c>
      <c r="D280" s="163"/>
      <c r="E280" s="167">
        <v>1</v>
      </c>
      <c r="F280" s="170"/>
      <c r="G280" s="170"/>
      <c r="H280" s="170"/>
      <c r="I280" s="170"/>
      <c r="J280" s="170"/>
      <c r="K280" s="170"/>
      <c r="L280" s="170"/>
      <c r="M280" s="170"/>
      <c r="N280" s="161"/>
      <c r="O280" s="161"/>
      <c r="P280" s="161"/>
      <c r="Q280" s="161"/>
      <c r="R280" s="161"/>
      <c r="S280" s="161"/>
      <c r="T280" s="162"/>
      <c r="U280" s="161"/>
      <c r="V280" s="151"/>
      <c r="W280" s="151"/>
      <c r="X280" s="151"/>
      <c r="Y280" s="151"/>
      <c r="Z280" s="151"/>
      <c r="AA280" s="151"/>
      <c r="AB280" s="151"/>
      <c r="AC280" s="151"/>
      <c r="AD280" s="151"/>
      <c r="AE280" s="151" t="s">
        <v>107</v>
      </c>
      <c r="AF280" s="151">
        <v>0</v>
      </c>
      <c r="AG280" s="151"/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x14ac:dyDescent="0.2">
      <c r="A281" s="153" t="s">
        <v>100</v>
      </c>
      <c r="B281" s="160" t="s">
        <v>67</v>
      </c>
      <c r="C281" s="193" t="s">
        <v>68</v>
      </c>
      <c r="D281" s="164"/>
      <c r="E281" s="168"/>
      <c r="F281" s="171"/>
      <c r="G281" s="171">
        <f>SUMIF(AE282:AE293,"&lt;&gt;NOR",G282:G293)</f>
        <v>0</v>
      </c>
      <c r="H281" s="171"/>
      <c r="I281" s="171">
        <f>SUM(I282:I293)</f>
        <v>0</v>
      </c>
      <c r="J281" s="171"/>
      <c r="K281" s="171">
        <f>SUM(K282:K293)</f>
        <v>0</v>
      </c>
      <c r="L281" s="171"/>
      <c r="M281" s="171">
        <f>SUM(M282:M293)</f>
        <v>0</v>
      </c>
      <c r="N281" s="164"/>
      <c r="O281" s="164">
        <f>SUM(O282:O293)</f>
        <v>25.004740000000002</v>
      </c>
      <c r="P281" s="164"/>
      <c r="Q281" s="164">
        <f>SUM(Q282:Q293)</f>
        <v>0</v>
      </c>
      <c r="R281" s="164"/>
      <c r="S281" s="164"/>
      <c r="T281" s="165"/>
      <c r="U281" s="164">
        <f>SUM(U282:U293)</f>
        <v>19.89</v>
      </c>
      <c r="AE281" t="s">
        <v>101</v>
      </c>
    </row>
    <row r="282" spans="1:60" outlineLevel="1" x14ac:dyDescent="0.2">
      <c r="A282" s="152">
        <v>95</v>
      </c>
      <c r="B282" s="159" t="s">
        <v>390</v>
      </c>
      <c r="C282" s="191" t="s">
        <v>391</v>
      </c>
      <c r="D282" s="161" t="s">
        <v>104</v>
      </c>
      <c r="E282" s="166">
        <v>12.5</v>
      </c>
      <c r="F282" s="169">
        <f>H282+J282</f>
        <v>0</v>
      </c>
      <c r="G282" s="170">
        <f>ROUND(E282*F282,2)</f>
        <v>0</v>
      </c>
      <c r="H282" s="170"/>
      <c r="I282" s="170">
        <f>ROUND(E282*H282,2)</f>
        <v>0</v>
      </c>
      <c r="J282" s="170"/>
      <c r="K282" s="170">
        <f>ROUND(E282*J282,2)</f>
        <v>0</v>
      </c>
      <c r="L282" s="170">
        <v>21</v>
      </c>
      <c r="M282" s="170">
        <f>G282*(1+L282/100)</f>
        <v>0</v>
      </c>
      <c r="N282" s="161">
        <v>1.665</v>
      </c>
      <c r="O282" s="161">
        <f>ROUND(E282*N282,5)</f>
        <v>20.8125</v>
      </c>
      <c r="P282" s="161">
        <v>0</v>
      </c>
      <c r="Q282" s="161">
        <f>ROUND(E282*P282,5)</f>
        <v>0</v>
      </c>
      <c r="R282" s="161"/>
      <c r="S282" s="161"/>
      <c r="T282" s="162">
        <v>0.92</v>
      </c>
      <c r="U282" s="161">
        <f>ROUND(E282*T282,2)</f>
        <v>11.5</v>
      </c>
      <c r="V282" s="151"/>
      <c r="W282" s="151"/>
      <c r="X282" s="151"/>
      <c r="Y282" s="151"/>
      <c r="Z282" s="151"/>
      <c r="AA282" s="151"/>
      <c r="AB282" s="151"/>
      <c r="AC282" s="151"/>
      <c r="AD282" s="151"/>
      <c r="AE282" s="151" t="s">
        <v>105</v>
      </c>
      <c r="AF282" s="151"/>
      <c r="AG282" s="151"/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2"/>
      <c r="B283" s="159"/>
      <c r="C283" s="250" t="s">
        <v>411</v>
      </c>
      <c r="D283" s="251"/>
      <c r="E283" s="252"/>
      <c r="F283" s="253"/>
      <c r="G283" s="254"/>
      <c r="H283" s="170"/>
      <c r="I283" s="170"/>
      <c r="J283" s="170"/>
      <c r="K283" s="170"/>
      <c r="L283" s="170"/>
      <c r="M283" s="170"/>
      <c r="N283" s="161"/>
      <c r="O283" s="161"/>
      <c r="P283" s="161"/>
      <c r="Q283" s="161"/>
      <c r="R283" s="161"/>
      <c r="S283" s="161"/>
      <c r="T283" s="162"/>
      <c r="U283" s="161"/>
      <c r="V283" s="151"/>
      <c r="W283" s="151"/>
      <c r="X283" s="151"/>
      <c r="Y283" s="151"/>
      <c r="Z283" s="151"/>
      <c r="AA283" s="151"/>
      <c r="AB283" s="151"/>
      <c r="AC283" s="151"/>
      <c r="AD283" s="151"/>
      <c r="AE283" s="151" t="s">
        <v>162</v>
      </c>
      <c r="AF283" s="151"/>
      <c r="AG283" s="151"/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4" t="str">
        <f>C283</f>
        <v>Frakce kameniva 16-32 mm.</v>
      </c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2"/>
      <c r="B284" s="159"/>
      <c r="C284" s="192" t="s">
        <v>412</v>
      </c>
      <c r="D284" s="163"/>
      <c r="E284" s="167">
        <v>12.5</v>
      </c>
      <c r="F284" s="170"/>
      <c r="G284" s="170"/>
      <c r="H284" s="170"/>
      <c r="I284" s="170"/>
      <c r="J284" s="170"/>
      <c r="K284" s="170"/>
      <c r="L284" s="170"/>
      <c r="M284" s="170"/>
      <c r="N284" s="161"/>
      <c r="O284" s="161"/>
      <c r="P284" s="161"/>
      <c r="Q284" s="161"/>
      <c r="R284" s="161"/>
      <c r="S284" s="161"/>
      <c r="T284" s="162"/>
      <c r="U284" s="161"/>
      <c r="V284" s="151"/>
      <c r="W284" s="151"/>
      <c r="X284" s="151"/>
      <c r="Y284" s="151"/>
      <c r="Z284" s="151"/>
      <c r="AA284" s="151"/>
      <c r="AB284" s="151"/>
      <c r="AC284" s="151"/>
      <c r="AD284" s="151"/>
      <c r="AE284" s="151" t="s">
        <v>107</v>
      </c>
      <c r="AF284" s="151">
        <v>0</v>
      </c>
      <c r="AG284" s="151"/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2">
        <v>96</v>
      </c>
      <c r="B285" s="159" t="s">
        <v>413</v>
      </c>
      <c r="C285" s="191" t="s">
        <v>414</v>
      </c>
      <c r="D285" s="161" t="s">
        <v>141</v>
      </c>
      <c r="E285" s="166">
        <v>37.5</v>
      </c>
      <c r="F285" s="169">
        <f>H285+J285</f>
        <v>0</v>
      </c>
      <c r="G285" s="170">
        <f>ROUND(E285*F285,2)</f>
        <v>0</v>
      </c>
      <c r="H285" s="170"/>
      <c r="I285" s="170">
        <f>ROUND(E285*H285,2)</f>
        <v>0</v>
      </c>
      <c r="J285" s="170"/>
      <c r="K285" s="170">
        <f>ROUND(E285*J285,2)</f>
        <v>0</v>
      </c>
      <c r="L285" s="170">
        <v>21</v>
      </c>
      <c r="M285" s="170">
        <f>G285*(1+L285/100)</f>
        <v>0</v>
      </c>
      <c r="N285" s="161">
        <v>4.0000000000000003E-5</v>
      </c>
      <c r="O285" s="161">
        <f>ROUND(E285*N285,5)</f>
        <v>1.5E-3</v>
      </c>
      <c r="P285" s="161">
        <v>0</v>
      </c>
      <c r="Q285" s="161">
        <f>ROUND(E285*P285,5)</f>
        <v>0</v>
      </c>
      <c r="R285" s="161"/>
      <c r="S285" s="161"/>
      <c r="T285" s="162">
        <v>0.06</v>
      </c>
      <c r="U285" s="161">
        <f>ROUND(E285*T285,2)</f>
        <v>2.25</v>
      </c>
      <c r="V285" s="151"/>
      <c r="W285" s="151"/>
      <c r="X285" s="151"/>
      <c r="Y285" s="151"/>
      <c r="Z285" s="151"/>
      <c r="AA285" s="151"/>
      <c r="AB285" s="151"/>
      <c r="AC285" s="151"/>
      <c r="AD285" s="151"/>
      <c r="AE285" s="151" t="s">
        <v>105</v>
      </c>
      <c r="AF285" s="151"/>
      <c r="AG285" s="151"/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2"/>
      <c r="B286" s="159"/>
      <c r="C286" s="192" t="s">
        <v>415</v>
      </c>
      <c r="D286" s="163"/>
      <c r="E286" s="167">
        <v>37.5</v>
      </c>
      <c r="F286" s="170"/>
      <c r="G286" s="170"/>
      <c r="H286" s="170"/>
      <c r="I286" s="170"/>
      <c r="J286" s="170"/>
      <c r="K286" s="170"/>
      <c r="L286" s="170"/>
      <c r="M286" s="170"/>
      <c r="N286" s="161"/>
      <c r="O286" s="161"/>
      <c r="P286" s="161"/>
      <c r="Q286" s="161"/>
      <c r="R286" s="161"/>
      <c r="S286" s="161"/>
      <c r="T286" s="162"/>
      <c r="U286" s="161"/>
      <c r="V286" s="151"/>
      <c r="W286" s="151"/>
      <c r="X286" s="151"/>
      <c r="Y286" s="151"/>
      <c r="Z286" s="151"/>
      <c r="AA286" s="151"/>
      <c r="AB286" s="151"/>
      <c r="AC286" s="151"/>
      <c r="AD286" s="151"/>
      <c r="AE286" s="151" t="s">
        <v>107</v>
      </c>
      <c r="AF286" s="151">
        <v>0</v>
      </c>
      <c r="AG286" s="151"/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2">
        <v>97</v>
      </c>
      <c r="B287" s="159" t="s">
        <v>401</v>
      </c>
      <c r="C287" s="191" t="s">
        <v>402</v>
      </c>
      <c r="D287" s="161" t="s">
        <v>141</v>
      </c>
      <c r="E287" s="166">
        <v>43.125</v>
      </c>
      <c r="F287" s="169">
        <f>H287+J287</f>
        <v>0</v>
      </c>
      <c r="G287" s="170">
        <f>ROUND(E287*F287,2)</f>
        <v>0</v>
      </c>
      <c r="H287" s="170"/>
      <c r="I287" s="170">
        <f>ROUND(E287*H287,2)</f>
        <v>0</v>
      </c>
      <c r="J287" s="170"/>
      <c r="K287" s="170">
        <f>ROUND(E287*J287,2)</f>
        <v>0</v>
      </c>
      <c r="L287" s="170">
        <v>21</v>
      </c>
      <c r="M287" s="170">
        <f>G287*(1+L287/100)</f>
        <v>0</v>
      </c>
      <c r="N287" s="161">
        <v>2.0000000000000001E-4</v>
      </c>
      <c r="O287" s="161">
        <f>ROUND(E287*N287,5)</f>
        <v>8.6300000000000005E-3</v>
      </c>
      <c r="P287" s="161">
        <v>0</v>
      </c>
      <c r="Q287" s="161">
        <f>ROUND(E287*P287,5)</f>
        <v>0</v>
      </c>
      <c r="R287" s="161"/>
      <c r="S287" s="161"/>
      <c r="T287" s="162">
        <v>0</v>
      </c>
      <c r="U287" s="161">
        <f>ROUND(E287*T287,2)</f>
        <v>0</v>
      </c>
      <c r="V287" s="151"/>
      <c r="W287" s="151"/>
      <c r="X287" s="151"/>
      <c r="Y287" s="151"/>
      <c r="Z287" s="151"/>
      <c r="AA287" s="151"/>
      <c r="AB287" s="151"/>
      <c r="AC287" s="151"/>
      <c r="AD287" s="151"/>
      <c r="AE287" s="151" t="s">
        <v>237</v>
      </c>
      <c r="AF287" s="151"/>
      <c r="AG287" s="151"/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2"/>
      <c r="B288" s="159"/>
      <c r="C288" s="192" t="s">
        <v>416</v>
      </c>
      <c r="D288" s="163"/>
      <c r="E288" s="167">
        <v>43.125</v>
      </c>
      <c r="F288" s="170"/>
      <c r="G288" s="170"/>
      <c r="H288" s="170"/>
      <c r="I288" s="170"/>
      <c r="J288" s="170"/>
      <c r="K288" s="170"/>
      <c r="L288" s="170"/>
      <c r="M288" s="170"/>
      <c r="N288" s="161"/>
      <c r="O288" s="161"/>
      <c r="P288" s="161"/>
      <c r="Q288" s="161"/>
      <c r="R288" s="161"/>
      <c r="S288" s="161"/>
      <c r="T288" s="162"/>
      <c r="U288" s="161"/>
      <c r="V288" s="151"/>
      <c r="W288" s="151"/>
      <c r="X288" s="151"/>
      <c r="Y288" s="151"/>
      <c r="Z288" s="151"/>
      <c r="AA288" s="151"/>
      <c r="AB288" s="151"/>
      <c r="AC288" s="151"/>
      <c r="AD288" s="151"/>
      <c r="AE288" s="151" t="s">
        <v>107</v>
      </c>
      <c r="AF288" s="151">
        <v>0</v>
      </c>
      <c r="AG288" s="151"/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2">
        <v>98</v>
      </c>
      <c r="B289" s="159" t="s">
        <v>417</v>
      </c>
      <c r="C289" s="191" t="s">
        <v>418</v>
      </c>
      <c r="D289" s="161" t="s">
        <v>141</v>
      </c>
      <c r="E289" s="166">
        <v>10</v>
      </c>
      <c r="F289" s="169">
        <f>H289+J289</f>
        <v>0</v>
      </c>
      <c r="G289" s="170">
        <f>ROUND(E289*F289,2)</f>
        <v>0</v>
      </c>
      <c r="H289" s="170"/>
      <c r="I289" s="170">
        <f>ROUND(E289*H289,2)</f>
        <v>0</v>
      </c>
      <c r="J289" s="170"/>
      <c r="K289" s="170">
        <f>ROUND(E289*J289,2)</f>
        <v>0</v>
      </c>
      <c r="L289" s="170">
        <v>21</v>
      </c>
      <c r="M289" s="170">
        <f>G289*(1+L289/100)</f>
        <v>0</v>
      </c>
      <c r="N289" s="161">
        <v>0.1012</v>
      </c>
      <c r="O289" s="161">
        <f>ROUND(E289*N289,5)</f>
        <v>1.012</v>
      </c>
      <c r="P289" s="161">
        <v>0</v>
      </c>
      <c r="Q289" s="161">
        <f>ROUND(E289*P289,5)</f>
        <v>0</v>
      </c>
      <c r="R289" s="161"/>
      <c r="S289" s="161"/>
      <c r="T289" s="162">
        <v>2.4E-2</v>
      </c>
      <c r="U289" s="161">
        <f>ROUND(E289*T289,2)</f>
        <v>0.24</v>
      </c>
      <c r="V289" s="151"/>
      <c r="W289" s="151"/>
      <c r="X289" s="151"/>
      <c r="Y289" s="151"/>
      <c r="Z289" s="151"/>
      <c r="AA289" s="151"/>
      <c r="AB289" s="151"/>
      <c r="AC289" s="151"/>
      <c r="AD289" s="151"/>
      <c r="AE289" s="151" t="s">
        <v>105</v>
      </c>
      <c r="AF289" s="151"/>
      <c r="AG289" s="151"/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2"/>
      <c r="B290" s="159"/>
      <c r="C290" s="250" t="s">
        <v>419</v>
      </c>
      <c r="D290" s="251"/>
      <c r="E290" s="252"/>
      <c r="F290" s="253"/>
      <c r="G290" s="254"/>
      <c r="H290" s="170"/>
      <c r="I290" s="170"/>
      <c r="J290" s="170"/>
      <c r="K290" s="170"/>
      <c r="L290" s="170"/>
      <c r="M290" s="170"/>
      <c r="N290" s="161"/>
      <c r="O290" s="161"/>
      <c r="P290" s="161"/>
      <c r="Q290" s="161"/>
      <c r="R290" s="161"/>
      <c r="S290" s="161"/>
      <c r="T290" s="162"/>
      <c r="U290" s="161"/>
      <c r="V290" s="151"/>
      <c r="W290" s="151"/>
      <c r="X290" s="151"/>
      <c r="Y290" s="151"/>
      <c r="Z290" s="151"/>
      <c r="AA290" s="151"/>
      <c r="AB290" s="151"/>
      <c r="AC290" s="151"/>
      <c r="AD290" s="151"/>
      <c r="AE290" s="151" t="s">
        <v>162</v>
      </c>
      <c r="AF290" s="151"/>
      <c r="AG290" s="151"/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4" t="str">
        <f>C290</f>
        <v>Frakce 0-2 mm.</v>
      </c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2"/>
      <c r="B291" s="159"/>
      <c r="C291" s="192" t="s">
        <v>420</v>
      </c>
      <c r="D291" s="163"/>
      <c r="E291" s="167">
        <v>10</v>
      </c>
      <c r="F291" s="170"/>
      <c r="G291" s="170"/>
      <c r="H291" s="170"/>
      <c r="I291" s="170"/>
      <c r="J291" s="170"/>
      <c r="K291" s="170"/>
      <c r="L291" s="170"/>
      <c r="M291" s="170"/>
      <c r="N291" s="161"/>
      <c r="O291" s="161"/>
      <c r="P291" s="161"/>
      <c r="Q291" s="161"/>
      <c r="R291" s="161"/>
      <c r="S291" s="161"/>
      <c r="T291" s="162"/>
      <c r="U291" s="161"/>
      <c r="V291" s="151"/>
      <c r="W291" s="151"/>
      <c r="X291" s="151"/>
      <c r="Y291" s="151"/>
      <c r="Z291" s="151"/>
      <c r="AA291" s="151"/>
      <c r="AB291" s="151"/>
      <c r="AC291" s="151"/>
      <c r="AD291" s="151"/>
      <c r="AE291" s="151" t="s">
        <v>107</v>
      </c>
      <c r="AF291" s="151">
        <v>0</v>
      </c>
      <c r="AG291" s="151"/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ht="22.5" outlineLevel="1" x14ac:dyDescent="0.2">
      <c r="A292" s="152">
        <v>99</v>
      </c>
      <c r="B292" s="159" t="s">
        <v>421</v>
      </c>
      <c r="C292" s="191" t="s">
        <v>422</v>
      </c>
      <c r="D292" s="161" t="s">
        <v>169</v>
      </c>
      <c r="E292" s="166">
        <v>1</v>
      </c>
      <c r="F292" s="169">
        <f>H292+J292</f>
        <v>0</v>
      </c>
      <c r="G292" s="170">
        <f>ROUND(E292*F292,2)</f>
        <v>0</v>
      </c>
      <c r="H292" s="170"/>
      <c r="I292" s="170">
        <f>ROUND(E292*H292,2)</f>
        <v>0</v>
      </c>
      <c r="J292" s="170"/>
      <c r="K292" s="170">
        <f>ROUND(E292*J292,2)</f>
        <v>0</v>
      </c>
      <c r="L292" s="170">
        <v>21</v>
      </c>
      <c r="M292" s="170">
        <f>G292*(1+L292/100)</f>
        <v>0</v>
      </c>
      <c r="N292" s="161">
        <v>3.1701100000000002</v>
      </c>
      <c r="O292" s="161">
        <f>ROUND(E292*N292,5)</f>
        <v>3.1701100000000002</v>
      </c>
      <c r="P292" s="161">
        <v>0</v>
      </c>
      <c r="Q292" s="161">
        <f>ROUND(E292*P292,5)</f>
        <v>0</v>
      </c>
      <c r="R292" s="161"/>
      <c r="S292" s="161"/>
      <c r="T292" s="162">
        <v>5.90449</v>
      </c>
      <c r="U292" s="161">
        <f>ROUND(E292*T292,2)</f>
        <v>5.9</v>
      </c>
      <c r="V292" s="151"/>
      <c r="W292" s="151"/>
      <c r="X292" s="151"/>
      <c r="Y292" s="151"/>
      <c r="Z292" s="151"/>
      <c r="AA292" s="151"/>
      <c r="AB292" s="151"/>
      <c r="AC292" s="151"/>
      <c r="AD292" s="151"/>
      <c r="AE292" s="151" t="s">
        <v>105</v>
      </c>
      <c r="AF292" s="151"/>
      <c r="AG292" s="151"/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2"/>
      <c r="B293" s="159"/>
      <c r="C293" s="192" t="s">
        <v>49</v>
      </c>
      <c r="D293" s="163"/>
      <c r="E293" s="167">
        <v>1</v>
      </c>
      <c r="F293" s="170"/>
      <c r="G293" s="170"/>
      <c r="H293" s="170"/>
      <c r="I293" s="170"/>
      <c r="J293" s="170"/>
      <c r="K293" s="170"/>
      <c r="L293" s="170"/>
      <c r="M293" s="170"/>
      <c r="N293" s="161"/>
      <c r="O293" s="161"/>
      <c r="P293" s="161"/>
      <c r="Q293" s="161"/>
      <c r="R293" s="161"/>
      <c r="S293" s="161"/>
      <c r="T293" s="162"/>
      <c r="U293" s="161"/>
      <c r="V293" s="151"/>
      <c r="W293" s="151"/>
      <c r="X293" s="151"/>
      <c r="Y293" s="151"/>
      <c r="Z293" s="151"/>
      <c r="AA293" s="151"/>
      <c r="AB293" s="151"/>
      <c r="AC293" s="151"/>
      <c r="AD293" s="151"/>
      <c r="AE293" s="151" t="s">
        <v>107</v>
      </c>
      <c r="AF293" s="151">
        <v>0</v>
      </c>
      <c r="AG293" s="151"/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x14ac:dyDescent="0.2">
      <c r="A294" s="153" t="s">
        <v>100</v>
      </c>
      <c r="B294" s="160" t="s">
        <v>69</v>
      </c>
      <c r="C294" s="193" t="s">
        <v>70</v>
      </c>
      <c r="D294" s="164"/>
      <c r="E294" s="168"/>
      <c r="F294" s="171"/>
      <c r="G294" s="171">
        <f>SUMIF(AE295:AE320,"&lt;&gt;NOR",G295:G320)</f>
        <v>0</v>
      </c>
      <c r="H294" s="171"/>
      <c r="I294" s="171">
        <f>SUM(I295:I320)</f>
        <v>0</v>
      </c>
      <c r="J294" s="171"/>
      <c r="K294" s="171">
        <f>SUM(K295:K320)</f>
        <v>0</v>
      </c>
      <c r="L294" s="171"/>
      <c r="M294" s="171">
        <f>SUM(M295:M320)</f>
        <v>0</v>
      </c>
      <c r="N294" s="164"/>
      <c r="O294" s="164">
        <f>SUM(O295:O320)</f>
        <v>107.36139</v>
      </c>
      <c r="P294" s="164"/>
      <c r="Q294" s="164">
        <f>SUM(Q295:Q320)</f>
        <v>0</v>
      </c>
      <c r="R294" s="164"/>
      <c r="S294" s="164"/>
      <c r="T294" s="165"/>
      <c r="U294" s="164">
        <f>SUM(U295:U320)</f>
        <v>86.920000000000016</v>
      </c>
      <c r="AE294" t="s">
        <v>101</v>
      </c>
    </row>
    <row r="295" spans="1:60" outlineLevel="1" x14ac:dyDescent="0.2">
      <c r="A295" s="152">
        <v>100</v>
      </c>
      <c r="B295" s="159" t="s">
        <v>260</v>
      </c>
      <c r="C295" s="191" t="s">
        <v>261</v>
      </c>
      <c r="D295" s="161" t="s">
        <v>104</v>
      </c>
      <c r="E295" s="166">
        <v>13.35</v>
      </c>
      <c r="F295" s="169">
        <f>H295+J295</f>
        <v>0</v>
      </c>
      <c r="G295" s="170">
        <f>ROUND(E295*F295,2)</f>
        <v>0</v>
      </c>
      <c r="H295" s="170"/>
      <c r="I295" s="170">
        <f>ROUND(E295*H295,2)</f>
        <v>0</v>
      </c>
      <c r="J295" s="170"/>
      <c r="K295" s="170">
        <f>ROUND(E295*J295,2)</f>
        <v>0</v>
      </c>
      <c r="L295" s="170">
        <v>21</v>
      </c>
      <c r="M295" s="170">
        <f>G295*(1+L295/100)</f>
        <v>0</v>
      </c>
      <c r="N295" s="161">
        <v>2.1</v>
      </c>
      <c r="O295" s="161">
        <f>ROUND(E295*N295,5)</f>
        <v>28.035</v>
      </c>
      <c r="P295" s="161">
        <v>0</v>
      </c>
      <c r="Q295" s="161">
        <f>ROUND(E295*P295,5)</f>
        <v>0</v>
      </c>
      <c r="R295" s="161"/>
      <c r="S295" s="161"/>
      <c r="T295" s="162">
        <v>0.96499999999999997</v>
      </c>
      <c r="U295" s="161">
        <f>ROUND(E295*T295,2)</f>
        <v>12.88</v>
      </c>
      <c r="V295" s="151"/>
      <c r="W295" s="151"/>
      <c r="X295" s="151"/>
      <c r="Y295" s="151"/>
      <c r="Z295" s="151"/>
      <c r="AA295" s="151"/>
      <c r="AB295" s="151"/>
      <c r="AC295" s="151"/>
      <c r="AD295" s="151"/>
      <c r="AE295" s="151" t="s">
        <v>105</v>
      </c>
      <c r="AF295" s="151"/>
      <c r="AG295" s="151"/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2"/>
      <c r="B296" s="159"/>
      <c r="C296" s="192" t="s">
        <v>423</v>
      </c>
      <c r="D296" s="163"/>
      <c r="E296" s="167">
        <v>13.35</v>
      </c>
      <c r="F296" s="170"/>
      <c r="G296" s="170"/>
      <c r="H296" s="170"/>
      <c r="I296" s="170"/>
      <c r="J296" s="170"/>
      <c r="K296" s="170"/>
      <c r="L296" s="170"/>
      <c r="M296" s="170"/>
      <c r="N296" s="161"/>
      <c r="O296" s="161"/>
      <c r="P296" s="161"/>
      <c r="Q296" s="161"/>
      <c r="R296" s="161"/>
      <c r="S296" s="161"/>
      <c r="T296" s="162"/>
      <c r="U296" s="161"/>
      <c r="V296" s="151"/>
      <c r="W296" s="151"/>
      <c r="X296" s="151"/>
      <c r="Y296" s="151"/>
      <c r="Z296" s="151"/>
      <c r="AA296" s="151"/>
      <c r="AB296" s="151"/>
      <c r="AC296" s="151"/>
      <c r="AD296" s="151"/>
      <c r="AE296" s="151" t="s">
        <v>107</v>
      </c>
      <c r="AF296" s="151">
        <v>0</v>
      </c>
      <c r="AG296" s="151"/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ht="22.5" outlineLevel="1" x14ac:dyDescent="0.2">
      <c r="A297" s="152">
        <v>101</v>
      </c>
      <c r="B297" s="159" t="s">
        <v>424</v>
      </c>
      <c r="C297" s="191" t="s">
        <v>425</v>
      </c>
      <c r="D297" s="161" t="s">
        <v>194</v>
      </c>
      <c r="E297" s="166">
        <v>355</v>
      </c>
      <c r="F297" s="169">
        <f>H297+J297</f>
        <v>0</v>
      </c>
      <c r="G297" s="170">
        <f>ROUND(E297*F297,2)</f>
        <v>0</v>
      </c>
      <c r="H297" s="170"/>
      <c r="I297" s="170">
        <f>ROUND(E297*H297,2)</f>
        <v>0</v>
      </c>
      <c r="J297" s="170"/>
      <c r="K297" s="170">
        <f>ROUND(E297*J297,2)</f>
        <v>0</v>
      </c>
      <c r="L297" s="170">
        <v>21</v>
      </c>
      <c r="M297" s="170">
        <f>G297*(1+L297/100)</f>
        <v>0</v>
      </c>
      <c r="N297" s="161">
        <v>0.15223999999999999</v>
      </c>
      <c r="O297" s="161">
        <f>ROUND(E297*N297,5)</f>
        <v>54.045200000000001</v>
      </c>
      <c r="P297" s="161">
        <v>0</v>
      </c>
      <c r="Q297" s="161">
        <f>ROUND(E297*P297,5)</f>
        <v>0</v>
      </c>
      <c r="R297" s="161"/>
      <c r="S297" s="161"/>
      <c r="T297" s="162">
        <v>0.14000000000000001</v>
      </c>
      <c r="U297" s="161">
        <f>ROUND(E297*T297,2)</f>
        <v>49.7</v>
      </c>
      <c r="V297" s="151"/>
      <c r="W297" s="151"/>
      <c r="X297" s="151"/>
      <c r="Y297" s="151"/>
      <c r="Z297" s="151"/>
      <c r="AA297" s="151"/>
      <c r="AB297" s="151"/>
      <c r="AC297" s="151"/>
      <c r="AD297" s="151"/>
      <c r="AE297" s="151" t="s">
        <v>105</v>
      </c>
      <c r="AF297" s="151"/>
      <c r="AG297" s="151"/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2"/>
      <c r="B298" s="159"/>
      <c r="C298" s="192" t="s">
        <v>426</v>
      </c>
      <c r="D298" s="163"/>
      <c r="E298" s="167">
        <v>355</v>
      </c>
      <c r="F298" s="170"/>
      <c r="G298" s="170"/>
      <c r="H298" s="170"/>
      <c r="I298" s="170"/>
      <c r="J298" s="170"/>
      <c r="K298" s="170"/>
      <c r="L298" s="170"/>
      <c r="M298" s="170"/>
      <c r="N298" s="161"/>
      <c r="O298" s="161"/>
      <c r="P298" s="161"/>
      <c r="Q298" s="161"/>
      <c r="R298" s="161"/>
      <c r="S298" s="161"/>
      <c r="T298" s="162"/>
      <c r="U298" s="161"/>
      <c r="V298" s="151"/>
      <c r="W298" s="151"/>
      <c r="X298" s="151"/>
      <c r="Y298" s="151"/>
      <c r="Z298" s="151"/>
      <c r="AA298" s="151"/>
      <c r="AB298" s="151"/>
      <c r="AC298" s="151"/>
      <c r="AD298" s="151"/>
      <c r="AE298" s="151" t="s">
        <v>107</v>
      </c>
      <c r="AF298" s="151">
        <v>0</v>
      </c>
      <c r="AG298" s="151"/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ht="33.75" outlineLevel="1" x14ac:dyDescent="0.2">
      <c r="A299" s="152">
        <v>102</v>
      </c>
      <c r="B299" s="159" t="s">
        <v>427</v>
      </c>
      <c r="C299" s="191" t="s">
        <v>428</v>
      </c>
      <c r="D299" s="161" t="s">
        <v>194</v>
      </c>
      <c r="E299" s="166">
        <v>12</v>
      </c>
      <c r="F299" s="169">
        <f>H299+J299</f>
        <v>0</v>
      </c>
      <c r="G299" s="170">
        <f>ROUND(E299*F299,2)</f>
        <v>0</v>
      </c>
      <c r="H299" s="170"/>
      <c r="I299" s="170">
        <f>ROUND(E299*H299,2)</f>
        <v>0</v>
      </c>
      <c r="J299" s="170"/>
      <c r="K299" s="170">
        <f>ROUND(E299*J299,2)</f>
        <v>0</v>
      </c>
      <c r="L299" s="170">
        <v>21</v>
      </c>
      <c r="M299" s="170">
        <f>G299*(1+L299/100)</f>
        <v>0</v>
      </c>
      <c r="N299" s="161">
        <v>0.31039</v>
      </c>
      <c r="O299" s="161">
        <f>ROUND(E299*N299,5)</f>
        <v>3.7246800000000002</v>
      </c>
      <c r="P299" s="161">
        <v>0</v>
      </c>
      <c r="Q299" s="161">
        <f>ROUND(E299*P299,5)</f>
        <v>0</v>
      </c>
      <c r="R299" s="161"/>
      <c r="S299" s="161"/>
      <c r="T299" s="162">
        <v>0.27200000000000002</v>
      </c>
      <c r="U299" s="161">
        <f>ROUND(E299*T299,2)</f>
        <v>3.26</v>
      </c>
      <c r="V299" s="151"/>
      <c r="W299" s="151"/>
      <c r="X299" s="151"/>
      <c r="Y299" s="151"/>
      <c r="Z299" s="151"/>
      <c r="AA299" s="151"/>
      <c r="AB299" s="151"/>
      <c r="AC299" s="151"/>
      <c r="AD299" s="151"/>
      <c r="AE299" s="151" t="s">
        <v>105</v>
      </c>
      <c r="AF299" s="151"/>
      <c r="AG299" s="151"/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2"/>
      <c r="B300" s="159"/>
      <c r="C300" s="192" t="s">
        <v>429</v>
      </c>
      <c r="D300" s="163"/>
      <c r="E300" s="167">
        <v>12</v>
      </c>
      <c r="F300" s="170"/>
      <c r="G300" s="170"/>
      <c r="H300" s="170"/>
      <c r="I300" s="170"/>
      <c r="J300" s="170"/>
      <c r="K300" s="170"/>
      <c r="L300" s="170"/>
      <c r="M300" s="170"/>
      <c r="N300" s="161"/>
      <c r="O300" s="161"/>
      <c r="P300" s="161"/>
      <c r="Q300" s="161"/>
      <c r="R300" s="161"/>
      <c r="S300" s="161"/>
      <c r="T300" s="162"/>
      <c r="U300" s="161"/>
      <c r="V300" s="151"/>
      <c r="W300" s="151"/>
      <c r="X300" s="151"/>
      <c r="Y300" s="151"/>
      <c r="Z300" s="151"/>
      <c r="AA300" s="151"/>
      <c r="AB300" s="151"/>
      <c r="AC300" s="151"/>
      <c r="AD300" s="151"/>
      <c r="AE300" s="151" t="s">
        <v>107</v>
      </c>
      <c r="AF300" s="151">
        <v>0</v>
      </c>
      <c r="AG300" s="151"/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ht="33.75" outlineLevel="1" x14ac:dyDescent="0.2">
      <c r="A301" s="152">
        <v>103</v>
      </c>
      <c r="B301" s="159" t="s">
        <v>430</v>
      </c>
      <c r="C301" s="191" t="s">
        <v>431</v>
      </c>
      <c r="D301" s="161" t="s">
        <v>194</v>
      </c>
      <c r="E301" s="166">
        <v>22</v>
      </c>
      <c r="F301" s="169">
        <f>H301+J301</f>
        <v>0</v>
      </c>
      <c r="G301" s="170">
        <f>ROUND(E301*F301,2)</f>
        <v>0</v>
      </c>
      <c r="H301" s="170"/>
      <c r="I301" s="170">
        <f>ROUND(E301*H301,2)</f>
        <v>0</v>
      </c>
      <c r="J301" s="170"/>
      <c r="K301" s="170">
        <f>ROUND(E301*J301,2)</f>
        <v>0</v>
      </c>
      <c r="L301" s="170">
        <v>21</v>
      </c>
      <c r="M301" s="170">
        <f>G301*(1+L301/100)</f>
        <v>0</v>
      </c>
      <c r="N301" s="161">
        <v>0.19520000000000001</v>
      </c>
      <c r="O301" s="161">
        <f>ROUND(E301*N301,5)</f>
        <v>4.2944000000000004</v>
      </c>
      <c r="P301" s="161">
        <v>0</v>
      </c>
      <c r="Q301" s="161">
        <f>ROUND(E301*P301,5)</f>
        <v>0</v>
      </c>
      <c r="R301" s="161"/>
      <c r="S301" s="161"/>
      <c r="T301" s="162">
        <v>0.27200000000000002</v>
      </c>
      <c r="U301" s="161">
        <f>ROUND(E301*T301,2)</f>
        <v>5.98</v>
      </c>
      <c r="V301" s="151"/>
      <c r="W301" s="151"/>
      <c r="X301" s="151"/>
      <c r="Y301" s="151"/>
      <c r="Z301" s="151"/>
      <c r="AA301" s="151"/>
      <c r="AB301" s="151"/>
      <c r="AC301" s="151"/>
      <c r="AD301" s="151"/>
      <c r="AE301" s="151" t="s">
        <v>105</v>
      </c>
      <c r="AF301" s="151"/>
      <c r="AG301" s="151"/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2"/>
      <c r="B302" s="159"/>
      <c r="C302" s="192" t="s">
        <v>432</v>
      </c>
      <c r="D302" s="163"/>
      <c r="E302" s="167">
        <v>22</v>
      </c>
      <c r="F302" s="170"/>
      <c r="G302" s="170"/>
      <c r="H302" s="170"/>
      <c r="I302" s="170"/>
      <c r="J302" s="170"/>
      <c r="K302" s="170"/>
      <c r="L302" s="170"/>
      <c r="M302" s="170"/>
      <c r="N302" s="161"/>
      <c r="O302" s="161"/>
      <c r="P302" s="161"/>
      <c r="Q302" s="161"/>
      <c r="R302" s="161"/>
      <c r="S302" s="161"/>
      <c r="T302" s="162"/>
      <c r="U302" s="161"/>
      <c r="V302" s="151"/>
      <c r="W302" s="151"/>
      <c r="X302" s="151"/>
      <c r="Y302" s="151"/>
      <c r="Z302" s="151"/>
      <c r="AA302" s="151"/>
      <c r="AB302" s="151"/>
      <c r="AC302" s="151"/>
      <c r="AD302" s="151"/>
      <c r="AE302" s="151" t="s">
        <v>107</v>
      </c>
      <c r="AF302" s="151">
        <v>0</v>
      </c>
      <c r="AG302" s="151"/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ht="45" outlineLevel="1" x14ac:dyDescent="0.2">
      <c r="A303" s="152">
        <v>104</v>
      </c>
      <c r="B303" s="159" t="s">
        <v>433</v>
      </c>
      <c r="C303" s="191" t="s">
        <v>434</v>
      </c>
      <c r="D303" s="161" t="s">
        <v>194</v>
      </c>
      <c r="E303" s="166">
        <v>5</v>
      </c>
      <c r="F303" s="169">
        <f>H303+J303</f>
        <v>0</v>
      </c>
      <c r="G303" s="170">
        <f>ROUND(E303*F303,2)</f>
        <v>0</v>
      </c>
      <c r="H303" s="170"/>
      <c r="I303" s="170">
        <f>ROUND(E303*H303,2)</f>
        <v>0</v>
      </c>
      <c r="J303" s="170"/>
      <c r="K303" s="170">
        <f>ROUND(E303*J303,2)</f>
        <v>0</v>
      </c>
      <c r="L303" s="170">
        <v>21</v>
      </c>
      <c r="M303" s="170">
        <f>G303*(1+L303/100)</f>
        <v>0</v>
      </c>
      <c r="N303" s="161">
        <v>0.21115999999999999</v>
      </c>
      <c r="O303" s="161">
        <f>ROUND(E303*N303,5)</f>
        <v>1.0558000000000001</v>
      </c>
      <c r="P303" s="161">
        <v>0</v>
      </c>
      <c r="Q303" s="161">
        <f>ROUND(E303*P303,5)</f>
        <v>0</v>
      </c>
      <c r="R303" s="161"/>
      <c r="S303" s="161"/>
      <c r="T303" s="162">
        <v>0.27200000000000002</v>
      </c>
      <c r="U303" s="161">
        <f>ROUND(E303*T303,2)</f>
        <v>1.36</v>
      </c>
      <c r="V303" s="151"/>
      <c r="W303" s="151"/>
      <c r="X303" s="151"/>
      <c r="Y303" s="151"/>
      <c r="Z303" s="151"/>
      <c r="AA303" s="151"/>
      <c r="AB303" s="151"/>
      <c r="AC303" s="151"/>
      <c r="AD303" s="151"/>
      <c r="AE303" s="151" t="s">
        <v>105</v>
      </c>
      <c r="AF303" s="151"/>
      <c r="AG303" s="151"/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2"/>
      <c r="B304" s="159"/>
      <c r="C304" s="192" t="s">
        <v>57</v>
      </c>
      <c r="D304" s="163"/>
      <c r="E304" s="167">
        <v>5</v>
      </c>
      <c r="F304" s="170"/>
      <c r="G304" s="170"/>
      <c r="H304" s="170"/>
      <c r="I304" s="170"/>
      <c r="J304" s="170"/>
      <c r="K304" s="170"/>
      <c r="L304" s="170"/>
      <c r="M304" s="170"/>
      <c r="N304" s="161"/>
      <c r="O304" s="161"/>
      <c r="P304" s="161"/>
      <c r="Q304" s="161"/>
      <c r="R304" s="161"/>
      <c r="S304" s="161"/>
      <c r="T304" s="162"/>
      <c r="U304" s="161"/>
      <c r="V304" s="151"/>
      <c r="W304" s="151"/>
      <c r="X304" s="151"/>
      <c r="Y304" s="151"/>
      <c r="Z304" s="151"/>
      <c r="AA304" s="151"/>
      <c r="AB304" s="151"/>
      <c r="AC304" s="151"/>
      <c r="AD304" s="151"/>
      <c r="AE304" s="151" t="s">
        <v>107</v>
      </c>
      <c r="AF304" s="151">
        <v>0</v>
      </c>
      <c r="AG304" s="151"/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ht="22.5" outlineLevel="1" x14ac:dyDescent="0.2">
      <c r="A305" s="152">
        <v>105</v>
      </c>
      <c r="B305" s="159" t="s">
        <v>435</v>
      </c>
      <c r="C305" s="191" t="s">
        <v>436</v>
      </c>
      <c r="D305" s="161" t="s">
        <v>194</v>
      </c>
      <c r="E305" s="166">
        <v>29</v>
      </c>
      <c r="F305" s="169">
        <f>H305+J305</f>
        <v>0</v>
      </c>
      <c r="G305" s="170">
        <f>ROUND(E305*F305,2)</f>
        <v>0</v>
      </c>
      <c r="H305" s="170"/>
      <c r="I305" s="170">
        <f>ROUND(E305*H305,2)</f>
        <v>0</v>
      </c>
      <c r="J305" s="170"/>
      <c r="K305" s="170">
        <f>ROUND(E305*J305,2)</f>
        <v>0</v>
      </c>
      <c r="L305" s="170">
        <v>21</v>
      </c>
      <c r="M305" s="170">
        <f>G305*(1+L305/100)</f>
        <v>0</v>
      </c>
      <c r="N305" s="161">
        <v>0.11359</v>
      </c>
      <c r="O305" s="161">
        <f>ROUND(E305*N305,5)</f>
        <v>3.2941099999999999</v>
      </c>
      <c r="P305" s="161">
        <v>0</v>
      </c>
      <c r="Q305" s="161">
        <f>ROUND(E305*P305,5)</f>
        <v>0</v>
      </c>
      <c r="R305" s="161"/>
      <c r="S305" s="161"/>
      <c r="T305" s="162">
        <v>0.26</v>
      </c>
      <c r="U305" s="161">
        <f>ROUND(E305*T305,2)</f>
        <v>7.54</v>
      </c>
      <c r="V305" s="151"/>
      <c r="W305" s="151"/>
      <c r="X305" s="151"/>
      <c r="Y305" s="151"/>
      <c r="Z305" s="151"/>
      <c r="AA305" s="151"/>
      <c r="AB305" s="151"/>
      <c r="AC305" s="151"/>
      <c r="AD305" s="151"/>
      <c r="AE305" s="151" t="s">
        <v>105</v>
      </c>
      <c r="AF305" s="151"/>
      <c r="AG305" s="151"/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2"/>
      <c r="B306" s="159"/>
      <c r="C306" s="192" t="s">
        <v>437</v>
      </c>
      <c r="D306" s="163"/>
      <c r="E306" s="167">
        <v>29</v>
      </c>
      <c r="F306" s="170"/>
      <c r="G306" s="170"/>
      <c r="H306" s="170"/>
      <c r="I306" s="170"/>
      <c r="J306" s="170"/>
      <c r="K306" s="170"/>
      <c r="L306" s="170"/>
      <c r="M306" s="170"/>
      <c r="N306" s="161"/>
      <c r="O306" s="161"/>
      <c r="P306" s="161"/>
      <c r="Q306" s="161"/>
      <c r="R306" s="161"/>
      <c r="S306" s="161"/>
      <c r="T306" s="162"/>
      <c r="U306" s="161"/>
      <c r="V306" s="151"/>
      <c r="W306" s="151"/>
      <c r="X306" s="151"/>
      <c r="Y306" s="151"/>
      <c r="Z306" s="151"/>
      <c r="AA306" s="151"/>
      <c r="AB306" s="151"/>
      <c r="AC306" s="151"/>
      <c r="AD306" s="151"/>
      <c r="AE306" s="151" t="s">
        <v>107</v>
      </c>
      <c r="AF306" s="151">
        <v>0</v>
      </c>
      <c r="AG306" s="151"/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ht="22.5" outlineLevel="1" x14ac:dyDescent="0.2">
      <c r="A307" s="152">
        <v>106</v>
      </c>
      <c r="B307" s="159" t="s">
        <v>438</v>
      </c>
      <c r="C307" s="191" t="s">
        <v>439</v>
      </c>
      <c r="D307" s="161" t="s">
        <v>194</v>
      </c>
      <c r="E307" s="166">
        <v>416</v>
      </c>
      <c r="F307" s="169">
        <f>H307+J307</f>
        <v>0</v>
      </c>
      <c r="G307" s="170">
        <f>ROUND(E307*F307,2)</f>
        <v>0</v>
      </c>
      <c r="H307" s="170"/>
      <c r="I307" s="170">
        <f>ROUND(E307*H307,2)</f>
        <v>0</v>
      </c>
      <c r="J307" s="170"/>
      <c r="K307" s="170">
        <f>ROUND(E307*J307,2)</f>
        <v>0</v>
      </c>
      <c r="L307" s="170">
        <v>21</v>
      </c>
      <c r="M307" s="170">
        <f>G307*(1+L307/100)</f>
        <v>0</v>
      </c>
      <c r="N307" s="161">
        <v>0</v>
      </c>
      <c r="O307" s="161">
        <f>ROUND(E307*N307,5)</f>
        <v>0</v>
      </c>
      <c r="P307" s="161">
        <v>0</v>
      </c>
      <c r="Q307" s="161">
        <f>ROUND(E307*P307,5)</f>
        <v>0</v>
      </c>
      <c r="R307" s="161"/>
      <c r="S307" s="161"/>
      <c r="T307" s="162">
        <v>0</v>
      </c>
      <c r="U307" s="161">
        <f>ROUND(E307*T307,2)</f>
        <v>0</v>
      </c>
      <c r="V307" s="151"/>
      <c r="W307" s="151"/>
      <c r="X307" s="151"/>
      <c r="Y307" s="151"/>
      <c r="Z307" s="151"/>
      <c r="AA307" s="151"/>
      <c r="AB307" s="151"/>
      <c r="AC307" s="151"/>
      <c r="AD307" s="151"/>
      <c r="AE307" s="151" t="s">
        <v>105</v>
      </c>
      <c r="AF307" s="151"/>
      <c r="AG307" s="151"/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52"/>
      <c r="B308" s="159"/>
      <c r="C308" s="250" t="s">
        <v>440</v>
      </c>
      <c r="D308" s="251"/>
      <c r="E308" s="252"/>
      <c r="F308" s="253"/>
      <c r="G308" s="254"/>
      <c r="H308" s="170"/>
      <c r="I308" s="170"/>
      <c r="J308" s="170"/>
      <c r="K308" s="170"/>
      <c r="L308" s="170"/>
      <c r="M308" s="170"/>
      <c r="N308" s="161"/>
      <c r="O308" s="161"/>
      <c r="P308" s="161"/>
      <c r="Q308" s="161"/>
      <c r="R308" s="161"/>
      <c r="S308" s="161"/>
      <c r="T308" s="162"/>
      <c r="U308" s="161"/>
      <c r="V308" s="151"/>
      <c r="W308" s="151"/>
      <c r="X308" s="151"/>
      <c r="Y308" s="151"/>
      <c r="Z308" s="151"/>
      <c r="AA308" s="151"/>
      <c r="AB308" s="151"/>
      <c r="AC308" s="151"/>
      <c r="AD308" s="151"/>
      <c r="AE308" s="151" t="s">
        <v>162</v>
      </c>
      <c r="AF308" s="151"/>
      <c r="AG308" s="151"/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4" t="str">
        <f>C308</f>
        <v>Rozdíl v ceně mezi betonovým ložem obrubníku tř. C 12/15 a C 16/20.</v>
      </c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2"/>
      <c r="B309" s="159"/>
      <c r="C309" s="192" t="s">
        <v>441</v>
      </c>
      <c r="D309" s="163"/>
      <c r="E309" s="167">
        <v>416</v>
      </c>
      <c r="F309" s="170"/>
      <c r="G309" s="170"/>
      <c r="H309" s="170"/>
      <c r="I309" s="170"/>
      <c r="J309" s="170"/>
      <c r="K309" s="170"/>
      <c r="L309" s="170"/>
      <c r="M309" s="170"/>
      <c r="N309" s="161"/>
      <c r="O309" s="161"/>
      <c r="P309" s="161"/>
      <c r="Q309" s="161"/>
      <c r="R309" s="161"/>
      <c r="S309" s="161"/>
      <c r="T309" s="162"/>
      <c r="U309" s="161"/>
      <c r="V309" s="151"/>
      <c r="W309" s="151"/>
      <c r="X309" s="151"/>
      <c r="Y309" s="151"/>
      <c r="Z309" s="151"/>
      <c r="AA309" s="151"/>
      <c r="AB309" s="151"/>
      <c r="AC309" s="151"/>
      <c r="AD309" s="151"/>
      <c r="AE309" s="151" t="s">
        <v>107</v>
      </c>
      <c r="AF309" s="151">
        <v>0</v>
      </c>
      <c r="AG309" s="151"/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ht="22.5" outlineLevel="1" x14ac:dyDescent="0.2">
      <c r="A310" s="152">
        <v>107</v>
      </c>
      <c r="B310" s="159" t="s">
        <v>442</v>
      </c>
      <c r="C310" s="191" t="s">
        <v>443</v>
      </c>
      <c r="D310" s="161" t="s">
        <v>194</v>
      </c>
      <c r="E310" s="166">
        <v>22</v>
      </c>
      <c r="F310" s="169">
        <f>H310+J310</f>
        <v>0</v>
      </c>
      <c r="G310" s="170">
        <f>ROUND(E310*F310,2)</f>
        <v>0</v>
      </c>
      <c r="H310" s="170"/>
      <c r="I310" s="170">
        <f>ROUND(E310*H310,2)</f>
        <v>0</v>
      </c>
      <c r="J310" s="170"/>
      <c r="K310" s="170">
        <f>ROUND(E310*J310,2)</f>
        <v>0</v>
      </c>
      <c r="L310" s="170">
        <v>21</v>
      </c>
      <c r="M310" s="170">
        <f>G310*(1+L310/100)</f>
        <v>0</v>
      </c>
      <c r="N310" s="161">
        <v>0.188</v>
      </c>
      <c r="O310" s="161">
        <f>ROUND(E310*N310,5)</f>
        <v>4.1360000000000001</v>
      </c>
      <c r="P310" s="161">
        <v>0</v>
      </c>
      <c r="Q310" s="161">
        <f>ROUND(E310*P310,5)</f>
        <v>0</v>
      </c>
      <c r="R310" s="161"/>
      <c r="S310" s="161"/>
      <c r="T310" s="162">
        <v>0.27200000000000002</v>
      </c>
      <c r="U310" s="161">
        <f>ROUND(E310*T310,2)</f>
        <v>5.98</v>
      </c>
      <c r="V310" s="151"/>
      <c r="W310" s="151"/>
      <c r="X310" s="151"/>
      <c r="Y310" s="151"/>
      <c r="Z310" s="151"/>
      <c r="AA310" s="151"/>
      <c r="AB310" s="151"/>
      <c r="AC310" s="151"/>
      <c r="AD310" s="151"/>
      <c r="AE310" s="151" t="s">
        <v>105</v>
      </c>
      <c r="AF310" s="151"/>
      <c r="AG310" s="151"/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2"/>
      <c r="B311" s="159"/>
      <c r="C311" s="192" t="s">
        <v>444</v>
      </c>
      <c r="D311" s="163"/>
      <c r="E311" s="167">
        <v>22</v>
      </c>
      <c r="F311" s="170"/>
      <c r="G311" s="170"/>
      <c r="H311" s="170"/>
      <c r="I311" s="170"/>
      <c r="J311" s="170"/>
      <c r="K311" s="170"/>
      <c r="L311" s="170"/>
      <c r="M311" s="170"/>
      <c r="N311" s="161"/>
      <c r="O311" s="161"/>
      <c r="P311" s="161"/>
      <c r="Q311" s="161"/>
      <c r="R311" s="161"/>
      <c r="S311" s="161"/>
      <c r="T311" s="162"/>
      <c r="U311" s="161"/>
      <c r="V311" s="151"/>
      <c r="W311" s="151"/>
      <c r="X311" s="151"/>
      <c r="Y311" s="151"/>
      <c r="Z311" s="151"/>
      <c r="AA311" s="151"/>
      <c r="AB311" s="151"/>
      <c r="AC311" s="151"/>
      <c r="AD311" s="151"/>
      <c r="AE311" s="151" t="s">
        <v>107</v>
      </c>
      <c r="AF311" s="151">
        <v>0</v>
      </c>
      <c r="AG311" s="151"/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2">
        <v>108</v>
      </c>
      <c r="B312" s="159" t="s">
        <v>445</v>
      </c>
      <c r="C312" s="191" t="s">
        <v>446</v>
      </c>
      <c r="D312" s="161" t="s">
        <v>194</v>
      </c>
      <c r="E312" s="166">
        <v>22.44</v>
      </c>
      <c r="F312" s="169">
        <f>H312+J312</f>
        <v>0</v>
      </c>
      <c r="G312" s="170">
        <f>ROUND(E312*F312,2)</f>
        <v>0</v>
      </c>
      <c r="H312" s="170"/>
      <c r="I312" s="170">
        <f>ROUND(E312*H312,2)</f>
        <v>0</v>
      </c>
      <c r="J312" s="170"/>
      <c r="K312" s="170">
        <f>ROUND(E312*J312,2)</f>
        <v>0</v>
      </c>
      <c r="L312" s="170">
        <v>21</v>
      </c>
      <c r="M312" s="170">
        <f>G312*(1+L312/100)</f>
        <v>0</v>
      </c>
      <c r="N312" s="161">
        <v>5.5E-2</v>
      </c>
      <c r="O312" s="161">
        <f>ROUND(E312*N312,5)</f>
        <v>1.2342</v>
      </c>
      <c r="P312" s="161">
        <v>0</v>
      </c>
      <c r="Q312" s="161">
        <f>ROUND(E312*P312,5)</f>
        <v>0</v>
      </c>
      <c r="R312" s="161"/>
      <c r="S312" s="161"/>
      <c r="T312" s="162">
        <v>0</v>
      </c>
      <c r="U312" s="161">
        <f>ROUND(E312*T312,2)</f>
        <v>0</v>
      </c>
      <c r="V312" s="151"/>
      <c r="W312" s="151"/>
      <c r="X312" s="151"/>
      <c r="Y312" s="151"/>
      <c r="Z312" s="151"/>
      <c r="AA312" s="151"/>
      <c r="AB312" s="151"/>
      <c r="AC312" s="151"/>
      <c r="AD312" s="151"/>
      <c r="AE312" s="151" t="s">
        <v>105</v>
      </c>
      <c r="AF312" s="151"/>
      <c r="AG312" s="151"/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2"/>
      <c r="B313" s="159"/>
      <c r="C313" s="192" t="s">
        <v>447</v>
      </c>
      <c r="D313" s="163"/>
      <c r="E313" s="167">
        <v>22.44</v>
      </c>
      <c r="F313" s="170"/>
      <c r="G313" s="170"/>
      <c r="H313" s="170"/>
      <c r="I313" s="170"/>
      <c r="J313" s="170"/>
      <c r="K313" s="170"/>
      <c r="L313" s="170"/>
      <c r="M313" s="170"/>
      <c r="N313" s="161"/>
      <c r="O313" s="161"/>
      <c r="P313" s="161"/>
      <c r="Q313" s="161"/>
      <c r="R313" s="161"/>
      <c r="S313" s="161"/>
      <c r="T313" s="162"/>
      <c r="U313" s="161"/>
      <c r="V313" s="151"/>
      <c r="W313" s="151"/>
      <c r="X313" s="151"/>
      <c r="Y313" s="151"/>
      <c r="Z313" s="151"/>
      <c r="AA313" s="151"/>
      <c r="AB313" s="151"/>
      <c r="AC313" s="151"/>
      <c r="AD313" s="151"/>
      <c r="AE313" s="151" t="s">
        <v>107</v>
      </c>
      <c r="AF313" s="151">
        <v>0</v>
      </c>
      <c r="AG313" s="151"/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2">
        <v>109</v>
      </c>
      <c r="B314" s="159" t="s">
        <v>448</v>
      </c>
      <c r="C314" s="191" t="s">
        <v>449</v>
      </c>
      <c r="D314" s="161" t="s">
        <v>194</v>
      </c>
      <c r="E314" s="166">
        <v>22</v>
      </c>
      <c r="F314" s="169">
        <f>H314+J314</f>
        <v>0</v>
      </c>
      <c r="G314" s="170">
        <f>ROUND(E314*F314,2)</f>
        <v>0</v>
      </c>
      <c r="H314" s="170"/>
      <c r="I314" s="170">
        <f>ROUND(E314*H314,2)</f>
        <v>0</v>
      </c>
      <c r="J314" s="170"/>
      <c r="K314" s="170">
        <f>ROUND(E314*J314,2)</f>
        <v>0</v>
      </c>
      <c r="L314" s="170">
        <v>21</v>
      </c>
      <c r="M314" s="170">
        <f>G314*(1+L314/100)</f>
        <v>0</v>
      </c>
      <c r="N314" s="161">
        <v>8.9999999999999993E-3</v>
      </c>
      <c r="O314" s="161">
        <f>ROUND(E314*N314,5)</f>
        <v>0.19800000000000001</v>
      </c>
      <c r="P314" s="161">
        <v>0</v>
      </c>
      <c r="Q314" s="161">
        <f>ROUND(E314*P314,5)</f>
        <v>0</v>
      </c>
      <c r="R314" s="161"/>
      <c r="S314" s="161"/>
      <c r="T314" s="162">
        <v>0</v>
      </c>
      <c r="U314" s="161">
        <f>ROUND(E314*T314,2)</f>
        <v>0</v>
      </c>
      <c r="V314" s="151"/>
      <c r="W314" s="151"/>
      <c r="X314" s="151"/>
      <c r="Y314" s="151"/>
      <c r="Z314" s="151"/>
      <c r="AA314" s="151"/>
      <c r="AB314" s="151"/>
      <c r="AC314" s="151"/>
      <c r="AD314" s="151"/>
      <c r="AE314" s="151" t="s">
        <v>105</v>
      </c>
      <c r="AF314" s="151"/>
      <c r="AG314" s="151"/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2"/>
      <c r="B315" s="159"/>
      <c r="C315" s="192" t="s">
        <v>450</v>
      </c>
      <c r="D315" s="163"/>
      <c r="E315" s="167">
        <v>22</v>
      </c>
      <c r="F315" s="170"/>
      <c r="G315" s="170"/>
      <c r="H315" s="170"/>
      <c r="I315" s="170"/>
      <c r="J315" s="170"/>
      <c r="K315" s="170"/>
      <c r="L315" s="170"/>
      <c r="M315" s="170"/>
      <c r="N315" s="161"/>
      <c r="O315" s="161"/>
      <c r="P315" s="161"/>
      <c r="Q315" s="161"/>
      <c r="R315" s="161"/>
      <c r="S315" s="161"/>
      <c r="T315" s="162"/>
      <c r="U315" s="161"/>
      <c r="V315" s="151"/>
      <c r="W315" s="151"/>
      <c r="X315" s="151"/>
      <c r="Y315" s="151"/>
      <c r="Z315" s="151"/>
      <c r="AA315" s="151"/>
      <c r="AB315" s="151"/>
      <c r="AC315" s="151"/>
      <c r="AD315" s="151"/>
      <c r="AE315" s="151" t="s">
        <v>107</v>
      </c>
      <c r="AF315" s="151">
        <v>0</v>
      </c>
      <c r="AG315" s="151"/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2">
        <v>110</v>
      </c>
      <c r="B316" s="159" t="s">
        <v>451</v>
      </c>
      <c r="C316" s="191" t="s">
        <v>452</v>
      </c>
      <c r="D316" s="161" t="s">
        <v>104</v>
      </c>
      <c r="E316" s="166">
        <v>7.2</v>
      </c>
      <c r="F316" s="169">
        <f>H316+J316</f>
        <v>0</v>
      </c>
      <c r="G316" s="170">
        <f>ROUND(E316*F316,2)</f>
        <v>0</v>
      </c>
      <c r="H316" s="170"/>
      <c r="I316" s="170">
        <f>ROUND(E316*H316,2)</f>
        <v>0</v>
      </c>
      <c r="J316" s="170"/>
      <c r="K316" s="170">
        <f>ROUND(E316*J316,2)</f>
        <v>0</v>
      </c>
      <c r="L316" s="170">
        <v>21</v>
      </c>
      <c r="M316" s="170">
        <f>G316*(1+L316/100)</f>
        <v>0</v>
      </c>
      <c r="N316" s="161">
        <v>0</v>
      </c>
      <c r="O316" s="161">
        <f>ROUND(E316*N316,5)</f>
        <v>0</v>
      </c>
      <c r="P316" s="161">
        <v>0</v>
      </c>
      <c r="Q316" s="161">
        <f>ROUND(E316*P316,5)</f>
        <v>0</v>
      </c>
      <c r="R316" s="161"/>
      <c r="S316" s="161"/>
      <c r="T316" s="162">
        <v>3.1E-2</v>
      </c>
      <c r="U316" s="161">
        <f>ROUND(E316*T316,2)</f>
        <v>0.22</v>
      </c>
      <c r="V316" s="151"/>
      <c r="W316" s="151"/>
      <c r="X316" s="151"/>
      <c r="Y316" s="151"/>
      <c r="Z316" s="151"/>
      <c r="AA316" s="151"/>
      <c r="AB316" s="151"/>
      <c r="AC316" s="151"/>
      <c r="AD316" s="151"/>
      <c r="AE316" s="151" t="s">
        <v>105</v>
      </c>
      <c r="AF316" s="151"/>
      <c r="AG316" s="151"/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2"/>
      <c r="B317" s="159"/>
      <c r="C317" s="192" t="s">
        <v>453</v>
      </c>
      <c r="D317" s="163"/>
      <c r="E317" s="167">
        <v>7.2</v>
      </c>
      <c r="F317" s="170"/>
      <c r="G317" s="170"/>
      <c r="H317" s="170"/>
      <c r="I317" s="170"/>
      <c r="J317" s="170"/>
      <c r="K317" s="170"/>
      <c r="L317" s="170"/>
      <c r="M317" s="170"/>
      <c r="N317" s="161"/>
      <c r="O317" s="161"/>
      <c r="P317" s="161"/>
      <c r="Q317" s="161"/>
      <c r="R317" s="161"/>
      <c r="S317" s="161"/>
      <c r="T317" s="162"/>
      <c r="U317" s="161"/>
      <c r="V317" s="151"/>
      <c r="W317" s="151"/>
      <c r="X317" s="151"/>
      <c r="Y317" s="151"/>
      <c r="Z317" s="151"/>
      <c r="AA317" s="151"/>
      <c r="AB317" s="151"/>
      <c r="AC317" s="151"/>
      <c r="AD317" s="151"/>
      <c r="AE317" s="151" t="s">
        <v>107</v>
      </c>
      <c r="AF317" s="151">
        <v>0</v>
      </c>
      <c r="AG317" s="151"/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2">
        <v>111</v>
      </c>
      <c r="B318" s="159" t="s">
        <v>454</v>
      </c>
      <c r="C318" s="191" t="s">
        <v>455</v>
      </c>
      <c r="D318" s="161" t="s">
        <v>104</v>
      </c>
      <c r="E318" s="166">
        <v>7.3440000000000003</v>
      </c>
      <c r="F318" s="169">
        <f>H318+J318</f>
        <v>0</v>
      </c>
      <c r="G318" s="170">
        <f>ROUND(E318*F318,2)</f>
        <v>0</v>
      </c>
      <c r="H318" s="170"/>
      <c r="I318" s="170">
        <f>ROUND(E318*H318,2)</f>
        <v>0</v>
      </c>
      <c r="J318" s="170"/>
      <c r="K318" s="170">
        <f>ROUND(E318*J318,2)</f>
        <v>0</v>
      </c>
      <c r="L318" s="170">
        <v>21</v>
      </c>
      <c r="M318" s="170">
        <f>G318*(1+L318/100)</f>
        <v>0</v>
      </c>
      <c r="N318" s="161">
        <v>1</v>
      </c>
      <c r="O318" s="161">
        <f>ROUND(E318*N318,5)</f>
        <v>7.3440000000000003</v>
      </c>
      <c r="P318" s="161">
        <v>0</v>
      </c>
      <c r="Q318" s="161">
        <f>ROUND(E318*P318,5)</f>
        <v>0</v>
      </c>
      <c r="R318" s="161"/>
      <c r="S318" s="161"/>
      <c r="T318" s="162">
        <v>0</v>
      </c>
      <c r="U318" s="161">
        <f>ROUND(E318*T318,2)</f>
        <v>0</v>
      </c>
      <c r="V318" s="151"/>
      <c r="W318" s="151"/>
      <c r="X318" s="151"/>
      <c r="Y318" s="151"/>
      <c r="Z318" s="151"/>
      <c r="AA318" s="151"/>
      <c r="AB318" s="151"/>
      <c r="AC318" s="151"/>
      <c r="AD318" s="151"/>
      <c r="AE318" s="151" t="s">
        <v>237</v>
      </c>
      <c r="AF318" s="151"/>
      <c r="AG318" s="151"/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ht="22.5" outlineLevel="1" x14ac:dyDescent="0.2">
      <c r="A319" s="152"/>
      <c r="B319" s="159"/>
      <c r="C319" s="250" t="s">
        <v>456</v>
      </c>
      <c r="D319" s="251"/>
      <c r="E319" s="252"/>
      <c r="F319" s="253"/>
      <c r="G319" s="254"/>
      <c r="H319" s="170"/>
      <c r="I319" s="170"/>
      <c r="J319" s="170"/>
      <c r="K319" s="170"/>
      <c r="L319" s="170"/>
      <c r="M319" s="170"/>
      <c r="N319" s="161"/>
      <c r="O319" s="161"/>
      <c r="P319" s="161"/>
      <c r="Q319" s="161"/>
      <c r="R319" s="161"/>
      <c r="S319" s="161"/>
      <c r="T319" s="162"/>
      <c r="U319" s="161"/>
      <c r="V319" s="151"/>
      <c r="W319" s="151"/>
      <c r="X319" s="151"/>
      <c r="Y319" s="151"/>
      <c r="Z319" s="151"/>
      <c r="AA319" s="151"/>
      <c r="AB319" s="151"/>
      <c r="AC319" s="151"/>
      <c r="AD319" s="151"/>
      <c r="AE319" s="151" t="s">
        <v>162</v>
      </c>
      <c r="AF319" s="151"/>
      <c r="AG319" s="151"/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4" t="str">
        <f>C319</f>
        <v>Písek čistý křemičitý (SiO2 min. 96%) kulatozrnný, bílý, bez organických komponentů, maximální frakce 2 mm z nichž max. 5% hmotnostních je nižší než 0,2 mm, splňující Vyhl. č. 238/2011 Sb.</v>
      </c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2"/>
      <c r="B320" s="159"/>
      <c r="C320" s="192" t="s">
        <v>457</v>
      </c>
      <c r="D320" s="163"/>
      <c r="E320" s="167">
        <v>7.3440000000000003</v>
      </c>
      <c r="F320" s="170"/>
      <c r="G320" s="170"/>
      <c r="H320" s="170"/>
      <c r="I320" s="170"/>
      <c r="J320" s="170"/>
      <c r="K320" s="170"/>
      <c r="L320" s="170"/>
      <c r="M320" s="170"/>
      <c r="N320" s="161"/>
      <c r="O320" s="161"/>
      <c r="P320" s="161"/>
      <c r="Q320" s="161"/>
      <c r="R320" s="161"/>
      <c r="S320" s="161"/>
      <c r="T320" s="162"/>
      <c r="U320" s="161"/>
      <c r="V320" s="151"/>
      <c r="W320" s="151"/>
      <c r="X320" s="151"/>
      <c r="Y320" s="151"/>
      <c r="Z320" s="151"/>
      <c r="AA320" s="151"/>
      <c r="AB320" s="151"/>
      <c r="AC320" s="151"/>
      <c r="AD320" s="151"/>
      <c r="AE320" s="151" t="s">
        <v>107</v>
      </c>
      <c r="AF320" s="151">
        <v>0</v>
      </c>
      <c r="AG320" s="151"/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x14ac:dyDescent="0.2">
      <c r="A321" s="153" t="s">
        <v>100</v>
      </c>
      <c r="B321" s="160" t="s">
        <v>71</v>
      </c>
      <c r="C321" s="193" t="s">
        <v>72</v>
      </c>
      <c r="D321" s="164"/>
      <c r="E321" s="168"/>
      <c r="F321" s="171"/>
      <c r="G321" s="171">
        <f>SUMIF(AE322:AE322,"&lt;&gt;NOR",G322:G322)</f>
        <v>0</v>
      </c>
      <c r="H321" s="171"/>
      <c r="I321" s="171">
        <f>SUM(I322:I322)</f>
        <v>0</v>
      </c>
      <c r="J321" s="171"/>
      <c r="K321" s="171">
        <f>SUM(K322:K322)</f>
        <v>0</v>
      </c>
      <c r="L321" s="171"/>
      <c r="M321" s="171">
        <f>SUM(M322:M322)</f>
        <v>0</v>
      </c>
      <c r="N321" s="164"/>
      <c r="O321" s="164">
        <f>SUM(O322:O322)</f>
        <v>0</v>
      </c>
      <c r="P321" s="164"/>
      <c r="Q321" s="164">
        <f>SUM(Q322:Q322)</f>
        <v>0</v>
      </c>
      <c r="R321" s="164"/>
      <c r="S321" s="164"/>
      <c r="T321" s="165"/>
      <c r="U321" s="164">
        <f>SUM(U322:U322)</f>
        <v>70.650000000000006</v>
      </c>
      <c r="AE321" t="s">
        <v>101</v>
      </c>
    </row>
    <row r="322" spans="1:60" outlineLevel="1" x14ac:dyDescent="0.2">
      <c r="A322" s="179">
        <v>112</v>
      </c>
      <c r="B322" s="180" t="s">
        <v>458</v>
      </c>
      <c r="C322" s="194" t="s">
        <v>459</v>
      </c>
      <c r="D322" s="181" t="s">
        <v>157</v>
      </c>
      <c r="E322" s="182">
        <v>942.06</v>
      </c>
      <c r="F322" s="183">
        <f>H322+J322</f>
        <v>0</v>
      </c>
      <c r="G322" s="184">
        <f>ROUND(E322*F322,2)</f>
        <v>0</v>
      </c>
      <c r="H322" s="184"/>
      <c r="I322" s="184">
        <f>ROUND(E322*H322,2)</f>
        <v>0</v>
      </c>
      <c r="J322" s="184"/>
      <c r="K322" s="184">
        <f>ROUND(E322*J322,2)</f>
        <v>0</v>
      </c>
      <c r="L322" s="184">
        <v>21</v>
      </c>
      <c r="M322" s="184">
        <f>G322*(1+L322/100)</f>
        <v>0</v>
      </c>
      <c r="N322" s="181">
        <v>0</v>
      </c>
      <c r="O322" s="181">
        <f>ROUND(E322*N322,5)</f>
        <v>0</v>
      </c>
      <c r="P322" s="181">
        <v>0</v>
      </c>
      <c r="Q322" s="181">
        <f>ROUND(E322*P322,5)</f>
        <v>0</v>
      </c>
      <c r="R322" s="181"/>
      <c r="S322" s="181"/>
      <c r="T322" s="185">
        <v>7.4999999999999997E-2</v>
      </c>
      <c r="U322" s="181">
        <f>ROUND(E322*T322,2)</f>
        <v>70.650000000000006</v>
      </c>
      <c r="V322" s="151"/>
      <c r="W322" s="151"/>
      <c r="X322" s="151"/>
      <c r="Y322" s="151"/>
      <c r="Z322" s="151"/>
      <c r="AA322" s="151"/>
      <c r="AB322" s="151"/>
      <c r="AC322" s="151"/>
      <c r="AD322" s="151"/>
      <c r="AE322" s="151" t="s">
        <v>105</v>
      </c>
      <c r="AF322" s="151"/>
      <c r="AG322" s="151"/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x14ac:dyDescent="0.2">
      <c r="A323" s="189"/>
      <c r="B323" s="7" t="s">
        <v>461</v>
      </c>
      <c r="C323" s="195" t="s">
        <v>461</v>
      </c>
      <c r="D323" s="189"/>
      <c r="E323" s="189"/>
      <c r="F323" s="6"/>
      <c r="G323" s="189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AC323">
        <v>12</v>
      </c>
      <c r="AD323">
        <v>21</v>
      </c>
    </row>
    <row r="324" spans="1:60" x14ac:dyDescent="0.2">
      <c r="A324" s="186"/>
      <c r="B324" s="187" t="s">
        <v>28</v>
      </c>
      <c r="C324" s="196" t="s">
        <v>461</v>
      </c>
      <c r="D324" s="188"/>
      <c r="E324" s="188"/>
      <c r="F324" s="188"/>
      <c r="G324" s="190">
        <f>G8+G62+G116+G139+G173+G202+G222+G232+G253+G281+G294+G321</f>
        <v>0</v>
      </c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AC324">
        <f>SUMIF(L7:L322,AC323,G7:G322)</f>
        <v>0</v>
      </c>
      <c r="AD324">
        <f>SUMIF(L7:L322,AD323,G7:G322)</f>
        <v>0</v>
      </c>
      <c r="AE324" t="s">
        <v>462</v>
      </c>
    </row>
    <row r="325" spans="1:60" x14ac:dyDescent="0.2">
      <c r="A325" s="189"/>
      <c r="B325" s="7" t="s">
        <v>461</v>
      </c>
      <c r="C325" s="195" t="s">
        <v>461</v>
      </c>
      <c r="D325" s="189"/>
      <c r="E325" s="189"/>
      <c r="F325" s="6"/>
      <c r="G325" s="189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</row>
    <row r="326" spans="1:60" x14ac:dyDescent="0.2">
      <c r="A326" s="189"/>
      <c r="B326" s="7" t="s">
        <v>461</v>
      </c>
      <c r="C326" s="195" t="s">
        <v>461</v>
      </c>
      <c r="D326" s="189"/>
      <c r="E326" s="189"/>
      <c r="F326" s="6"/>
      <c r="G326" s="189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</row>
    <row r="327" spans="1:60" x14ac:dyDescent="0.2">
      <c r="A327" s="255" t="s">
        <v>463</v>
      </c>
      <c r="B327" s="255"/>
      <c r="C327" s="256"/>
      <c r="D327" s="189"/>
      <c r="E327" s="189"/>
      <c r="F327" s="6"/>
      <c r="G327" s="189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</row>
    <row r="328" spans="1:60" x14ac:dyDescent="0.2">
      <c r="A328" s="257"/>
      <c r="B328" s="258"/>
      <c r="C328" s="259"/>
      <c r="D328" s="258"/>
      <c r="E328" s="258"/>
      <c r="F328" s="258"/>
      <c r="G328" s="260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AE328" t="s">
        <v>464</v>
      </c>
    </row>
    <row r="329" spans="1:60" x14ac:dyDescent="0.2">
      <c r="A329" s="261"/>
      <c r="B329" s="262"/>
      <c r="C329" s="263"/>
      <c r="D329" s="262"/>
      <c r="E329" s="262"/>
      <c r="F329" s="262"/>
      <c r="G329" s="264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</row>
    <row r="330" spans="1:60" x14ac:dyDescent="0.2">
      <c r="A330" s="261"/>
      <c r="B330" s="262"/>
      <c r="C330" s="263"/>
      <c r="D330" s="262"/>
      <c r="E330" s="262"/>
      <c r="F330" s="262"/>
      <c r="G330" s="264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</row>
    <row r="331" spans="1:60" x14ac:dyDescent="0.2">
      <c r="A331" s="261"/>
      <c r="B331" s="262"/>
      <c r="C331" s="263"/>
      <c r="D331" s="262"/>
      <c r="E331" s="262"/>
      <c r="F331" s="262"/>
      <c r="G331" s="264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</row>
    <row r="332" spans="1:60" x14ac:dyDescent="0.2">
      <c r="A332" s="265"/>
      <c r="B332" s="266"/>
      <c r="C332" s="267"/>
      <c r="D332" s="266"/>
      <c r="E332" s="266"/>
      <c r="F332" s="266"/>
      <c r="G332" s="268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</row>
    <row r="333" spans="1:60" x14ac:dyDescent="0.2">
      <c r="A333" s="189"/>
      <c r="B333" s="7" t="s">
        <v>461</v>
      </c>
      <c r="C333" s="195" t="s">
        <v>461</v>
      </c>
      <c r="D333" s="189"/>
      <c r="E333" s="189"/>
      <c r="F333" s="6"/>
      <c r="G333" s="189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</row>
    <row r="334" spans="1:60" x14ac:dyDescent="0.2">
      <c r="C334" s="197"/>
      <c r="AE334" t="s">
        <v>465</v>
      </c>
    </row>
  </sheetData>
  <sheetProtection algorithmName="SHA-512" hashValue="LPUXHDPdP7g5WQnb4I/y86qt0yLE8G4LF+WPb6QncDwEteszZUsftKVH0hjmU1uW7y5cQHcsfSzcmBvIiUgxEw==" saltValue="SvAqoJ7YyuIVKHpi+rIKeA==" spinCount="100000" sheet="1" objects="1" scenarios="1"/>
  <mergeCells count="27">
    <mergeCell ref="C64:G64"/>
    <mergeCell ref="A1:G1"/>
    <mergeCell ref="C2:G2"/>
    <mergeCell ref="C3:G3"/>
    <mergeCell ref="C4:G4"/>
    <mergeCell ref="C58:G58"/>
    <mergeCell ref="C237:G237"/>
    <mergeCell ref="C65:G65"/>
    <mergeCell ref="C72:G72"/>
    <mergeCell ref="C87:G87"/>
    <mergeCell ref="C90:G90"/>
    <mergeCell ref="C97:G97"/>
    <mergeCell ref="C146:G146"/>
    <mergeCell ref="C187:G187"/>
    <mergeCell ref="C208:G208"/>
    <mergeCell ref="C224:G224"/>
    <mergeCell ref="C227:G227"/>
    <mergeCell ref="C234:G234"/>
    <mergeCell ref="C319:G319"/>
    <mergeCell ref="A327:C327"/>
    <mergeCell ref="A328:G332"/>
    <mergeCell ref="C245:G245"/>
    <mergeCell ref="C262:G262"/>
    <mergeCell ref="C266:G266"/>
    <mergeCell ref="C283:G283"/>
    <mergeCell ref="C290:G290"/>
    <mergeCell ref="C308:G308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Čermák Tomáš</cp:lastModifiedBy>
  <cp:lastPrinted>2014-02-28T09:52:57Z</cp:lastPrinted>
  <dcterms:created xsi:type="dcterms:W3CDTF">2009-04-08T07:15:50Z</dcterms:created>
  <dcterms:modified xsi:type="dcterms:W3CDTF">2025-03-14T13:58:41Z</dcterms:modified>
</cp:coreProperties>
</file>